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</author>
    <author>sizon</author>
  </authors>
  <commentList>
    <comment ref="F66" authorId="0">
      <text>
        <r>
          <rPr>
            <b/>
            <sz val="8"/>
            <rFont val="Tahoma"/>
            <family val="0"/>
          </rPr>
          <t>Si:</t>
        </r>
        <r>
          <rPr>
            <sz val="8"/>
            <rFont val="Tahoma"/>
            <family val="0"/>
          </rPr>
          <t xml:space="preserve">
При сшивании клина, край которого имеет меньшую кривизну, с днищем, длина клина оказывается недостаточной. Добавлено 200мм длины клина, (4 дополнительных сечения), лишнее обрезать после соединения с днищем.</t>
        </r>
      </text>
    </comment>
    <comment ref="I6" authorId="0">
      <text>
        <r>
          <rPr>
            <b/>
            <sz val="8"/>
            <rFont val="Tahoma"/>
            <family val="0"/>
          </rPr>
          <t>Si:</t>
        </r>
        <r>
          <rPr>
            <sz val="8"/>
            <rFont val="Tahoma"/>
            <family val="0"/>
          </rPr>
          <t xml:space="preserve">
Возможно собрать наплыв из двух, а не из трёх деталей. Но при сборке из трёх форма получается более плавной, а материал кроится рациональнее.</t>
        </r>
      </text>
    </comment>
    <comment ref="F68" authorId="0">
      <text>
        <r>
          <rPr>
            <b/>
            <sz val="8"/>
            <rFont val="Tahoma"/>
            <family val="0"/>
          </rPr>
          <t>Si:</t>
        </r>
        <r>
          <rPr>
            <sz val="8"/>
            <rFont val="Tahoma"/>
            <family val="0"/>
          </rPr>
          <t xml:space="preserve">
Сшивая днище с верхним клином, соедините эту точку с точкой 50С днища и сшивайте по направлению от центра  к оконечностям</t>
        </r>
      </text>
    </comment>
    <comment ref="B66" authorId="0">
      <text>
        <r>
          <rPr>
            <b/>
            <sz val="8"/>
            <rFont val="Tahoma"/>
            <family val="0"/>
          </rPr>
          <t>Si:</t>
        </r>
        <r>
          <rPr>
            <sz val="8"/>
            <rFont val="Tahoma"/>
            <family val="0"/>
          </rPr>
          <t xml:space="preserve">
Сшивая днище с верхним клином, соедините эту точку с точкой 50В3 клина и сшивайте по направлению от центра  к оконечностям</t>
        </r>
      </text>
    </comment>
    <comment ref="M117" authorId="1">
      <text>
        <r>
          <rPr>
            <b/>
            <sz val="8"/>
            <rFont val="Tahoma"/>
            <family val="0"/>
          </rPr>
          <t>sizon:</t>
        </r>
        <r>
          <rPr>
            <sz val="8"/>
            <rFont val="Tahoma"/>
            <family val="0"/>
          </rPr>
          <t xml:space="preserve">
Обьём гондолы ниже рамы</t>
        </r>
      </text>
    </comment>
    <comment ref="N117" authorId="1">
      <text>
        <r>
          <rPr>
            <b/>
            <sz val="8"/>
            <rFont val="Tahoma"/>
            <family val="0"/>
          </rPr>
          <t>sizon:</t>
        </r>
        <r>
          <rPr>
            <sz val="8"/>
            <rFont val="Tahoma"/>
            <family val="0"/>
          </rPr>
          <t xml:space="preserve">
Обьём гондолы выше рамы</t>
        </r>
      </text>
    </comment>
    <comment ref="N120" authorId="1">
      <text>
        <r>
          <rPr>
            <b/>
            <sz val="8"/>
            <rFont val="Tahoma"/>
            <family val="0"/>
          </rPr>
          <t>sizon:</t>
        </r>
        <r>
          <rPr>
            <sz val="8"/>
            <rFont val="Tahoma"/>
            <family val="0"/>
          </rPr>
          <t xml:space="preserve">
Полный обьём двух баллонов</t>
        </r>
      </text>
    </comment>
  </commentList>
</comments>
</file>

<file path=xl/sharedStrings.xml><?xml version="1.0" encoding="utf-8"?>
<sst xmlns="http://schemas.openxmlformats.org/spreadsheetml/2006/main" count="101" uniqueCount="59">
  <si>
    <t>50A</t>
  </si>
  <si>
    <t>50B</t>
  </si>
  <si>
    <t>50B1</t>
  </si>
  <si>
    <t>50B2</t>
  </si>
  <si>
    <t>50C</t>
  </si>
  <si>
    <t>Nсеч.</t>
  </si>
  <si>
    <t xml:space="preserve">Радиус </t>
  </si>
  <si>
    <t>Ri</t>
  </si>
  <si>
    <t>i</t>
  </si>
  <si>
    <t>мм</t>
  </si>
  <si>
    <t>Разметка</t>
  </si>
  <si>
    <t>шаг 50 мм</t>
  </si>
  <si>
    <t>теор. знач.</t>
  </si>
  <si>
    <t>обрез</t>
  </si>
  <si>
    <t>Поперечина №1</t>
  </si>
  <si>
    <t>Поперечина №2</t>
  </si>
  <si>
    <t>Поперечина №3</t>
  </si>
  <si>
    <t>Поперечина №4</t>
  </si>
  <si>
    <t>Поперечина №5</t>
  </si>
  <si>
    <t>ri</t>
  </si>
  <si>
    <t>Ширина</t>
  </si>
  <si>
    <t>днища</t>
  </si>
  <si>
    <t>S</t>
  </si>
  <si>
    <t>0,5S</t>
  </si>
  <si>
    <t>клина</t>
  </si>
  <si>
    <t>С</t>
  </si>
  <si>
    <t>0,5С</t>
  </si>
  <si>
    <t>50B3</t>
  </si>
  <si>
    <t>50B4</t>
  </si>
  <si>
    <t>i\кл</t>
  </si>
  <si>
    <t>c = 0,5S</t>
  </si>
  <si>
    <t>Коорд.</t>
  </si>
  <si>
    <t>верхнего</t>
  </si>
  <si>
    <t>с</t>
  </si>
  <si>
    <t>0,5с</t>
  </si>
  <si>
    <t>С = 1,05R</t>
  </si>
  <si>
    <t xml:space="preserve">нижнего </t>
  </si>
  <si>
    <t>Днище - 1 дет.</t>
  </si>
  <si>
    <t>Теоретические обводы и раскрой обшивки</t>
  </si>
  <si>
    <t>под</t>
  </si>
  <si>
    <t>рамой</t>
  </si>
  <si>
    <t>над</t>
  </si>
  <si>
    <t>Нижний клин - 2 дет.</t>
  </si>
  <si>
    <t>Верхний клин - 3 дет.</t>
  </si>
  <si>
    <t>S = 1,57ri</t>
  </si>
  <si>
    <t>Координаты даны без припусков на швы. Рекомендуемый припуск 20 мм.</t>
  </si>
  <si>
    <t>Объём нижней части гондолы</t>
  </si>
  <si>
    <t>Объём верхней части гондолы</t>
  </si>
  <si>
    <t>770 л.</t>
  </si>
  <si>
    <t>810 л</t>
  </si>
  <si>
    <t>Полный обьём двух гондол</t>
  </si>
  <si>
    <t>3160 л.</t>
  </si>
  <si>
    <t xml:space="preserve">Объём </t>
  </si>
  <si>
    <t>сектора</t>
  </si>
  <si>
    <t>л</t>
  </si>
  <si>
    <t>Vi</t>
  </si>
  <si>
    <t>vi</t>
  </si>
  <si>
    <t>Значения радиусов аппроксимированы полиномом</t>
  </si>
  <si>
    <t xml:space="preserve">9й степени. В скрытых столбцах M,N - расчёт объёма.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</si>
</sst>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UAH&quot;;\-#,##0\ &quot;UAH&quot;"/>
    <numFmt numFmtId="165" formatCode="#,##0\ &quot;UAH&quot;;[Red]\-#,##0\ &quot;UAH&quot;"/>
    <numFmt numFmtId="166" formatCode="#,##0.00\ &quot;UAH&quot;;\-#,##0.00\ &quot;UAH&quot;"/>
    <numFmt numFmtId="167" formatCode="#,##0.00\ &quot;UAH&quot;;[Red]\-#,##0.00\ &quot;UAH&quot;"/>
    <numFmt numFmtId="168" formatCode="_-* #,##0\ &quot;UAH&quot;_-;\-* #,##0\ &quot;UAH&quot;_-;_-* &quot;-&quot;\ &quot;UAH&quot;_-;_-@_-"/>
    <numFmt numFmtId="169" formatCode="_-* #,##0\ _U_A_H_-;\-* #,##0\ _U_A_H_-;_-* &quot;-&quot;\ _U_A_H_-;_-@_-"/>
    <numFmt numFmtId="170" formatCode="_-* #,##0.00\ &quot;UAH&quot;_-;\-* #,##0.00\ &quot;UAH&quot;_-;_-* &quot;-&quot;??\ &quot;UAH&quot;_-;_-@_-"/>
    <numFmt numFmtId="171" formatCode="_-* #,##0.00\ _U_A_H_-;\-* #,##0.00\ _U_A_H_-;_-* &quot;-&quot;??\ _U_A_H_-;_-@_-"/>
  </numFmts>
  <fonts count="8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22"/>
      <name val="Verdana"/>
      <family val="2"/>
    </font>
    <font>
      <sz val="10"/>
      <color indexed="10"/>
      <name val="Arial Cyr"/>
      <family val="2"/>
    </font>
    <font>
      <sz val="10"/>
      <name val="Verdana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0" xfId="0" applyFont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5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8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1"/>
  <sheetViews>
    <sheetView tabSelected="1" zoomScale="75" zoomScaleNormal="75" workbookViewId="0" topLeftCell="A1">
      <pane ySplit="12" topLeftCell="BM115" activePane="bottomLeft" state="frozen"/>
      <selection pane="topLeft" activeCell="A1" sqref="A1"/>
      <selection pane="bottomLeft" activeCell="A115" sqref="A115"/>
    </sheetView>
  </sheetViews>
  <sheetFormatPr defaultColWidth="9.00390625" defaultRowHeight="12.75"/>
  <cols>
    <col min="1" max="1" width="16.625" style="1" bestFit="1" customWidth="1"/>
    <col min="2" max="2" width="10.00390625" style="1" bestFit="1" customWidth="1"/>
    <col min="3" max="3" width="8.00390625" style="2" bestFit="1" customWidth="1"/>
    <col min="4" max="4" width="10.875" style="1" customWidth="1"/>
    <col min="5" max="5" width="9.125" style="1" customWidth="1"/>
    <col min="6" max="6" width="10.625" style="1" customWidth="1"/>
    <col min="7" max="8" width="9.125" style="1" customWidth="1"/>
    <col min="9" max="9" width="10.00390625" style="1" customWidth="1"/>
    <col min="10" max="10" width="9.125" style="1" customWidth="1"/>
    <col min="11" max="11" width="10.25390625" style="1" bestFit="1" customWidth="1"/>
    <col min="12" max="12" width="9.125" style="1" customWidth="1"/>
    <col min="13" max="14" width="0" style="52" hidden="1" customWidth="1"/>
  </cols>
  <sheetData>
    <row r="1" ht="13.5" thickBot="1"/>
    <row r="2" spans="1:12" ht="34.5" customHeight="1">
      <c r="A2" s="60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13.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3.5" customHeight="1">
      <c r="A4" s="63" t="s">
        <v>45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1:12" ht="13.5" thickBo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11"/>
    </row>
    <row r="6" spans="1:12" ht="12.75">
      <c r="A6" s="21"/>
      <c r="B6" s="20"/>
      <c r="C6" s="58" t="s">
        <v>37</v>
      </c>
      <c r="D6" s="58"/>
      <c r="E6" s="59"/>
      <c r="F6" s="57" t="s">
        <v>42</v>
      </c>
      <c r="G6" s="58"/>
      <c r="H6" s="59"/>
      <c r="I6" s="57" t="s">
        <v>43</v>
      </c>
      <c r="J6" s="58"/>
      <c r="K6" s="58"/>
      <c r="L6" s="59"/>
    </row>
    <row r="7" spans="1:14" ht="12.75">
      <c r="A7" s="22" t="s">
        <v>10</v>
      </c>
      <c r="B7" s="28" t="s">
        <v>5</v>
      </c>
      <c r="C7" s="5" t="s">
        <v>6</v>
      </c>
      <c r="D7" s="5" t="s">
        <v>20</v>
      </c>
      <c r="E7" s="12" t="s">
        <v>31</v>
      </c>
      <c r="F7" s="34" t="s">
        <v>5</v>
      </c>
      <c r="G7" s="5" t="s">
        <v>20</v>
      </c>
      <c r="H7" s="12" t="s">
        <v>31</v>
      </c>
      <c r="I7" s="34" t="s">
        <v>5</v>
      </c>
      <c r="J7" s="5" t="s">
        <v>6</v>
      </c>
      <c r="K7" s="5" t="s">
        <v>20</v>
      </c>
      <c r="L7" s="12" t="s">
        <v>31</v>
      </c>
      <c r="M7" s="52" t="s">
        <v>52</v>
      </c>
      <c r="N7" s="52" t="s">
        <v>52</v>
      </c>
    </row>
    <row r="8" spans="1:14" ht="12.75">
      <c r="A8" s="22"/>
      <c r="B8" s="29"/>
      <c r="C8" s="5" t="s">
        <v>39</v>
      </c>
      <c r="D8" s="5" t="s">
        <v>21</v>
      </c>
      <c r="E8" s="12" t="s">
        <v>21</v>
      </c>
      <c r="F8" s="34" t="s">
        <v>36</v>
      </c>
      <c r="G8" s="5" t="s">
        <v>36</v>
      </c>
      <c r="H8" s="12" t="s">
        <v>36</v>
      </c>
      <c r="I8" s="34" t="s">
        <v>32</v>
      </c>
      <c r="J8" s="5" t="s">
        <v>41</v>
      </c>
      <c r="K8" s="5" t="s">
        <v>32</v>
      </c>
      <c r="L8" s="12" t="s">
        <v>32</v>
      </c>
      <c r="M8" s="52" t="s">
        <v>36</v>
      </c>
      <c r="N8" s="52" t="s">
        <v>32</v>
      </c>
    </row>
    <row r="9" spans="1:14" ht="12.75">
      <c r="A9" s="22"/>
      <c r="B9" s="28"/>
      <c r="C9" s="5" t="s">
        <v>40</v>
      </c>
      <c r="D9" s="5"/>
      <c r="E9" s="12"/>
      <c r="F9" s="34" t="s">
        <v>24</v>
      </c>
      <c r="G9" s="5" t="s">
        <v>24</v>
      </c>
      <c r="H9" s="12" t="s">
        <v>24</v>
      </c>
      <c r="I9" s="34" t="s">
        <v>24</v>
      </c>
      <c r="J9" s="5" t="s">
        <v>40</v>
      </c>
      <c r="K9" s="5" t="s">
        <v>24</v>
      </c>
      <c r="L9" s="12" t="s">
        <v>24</v>
      </c>
      <c r="M9" s="52" t="s">
        <v>53</v>
      </c>
      <c r="N9" s="52" t="s">
        <v>53</v>
      </c>
    </row>
    <row r="10" spans="1:14" ht="12.75">
      <c r="A10" s="22"/>
      <c r="B10" s="28" t="s">
        <v>8</v>
      </c>
      <c r="C10" s="5" t="s">
        <v>19</v>
      </c>
      <c r="D10" s="5" t="s">
        <v>22</v>
      </c>
      <c r="E10" s="12"/>
      <c r="F10" s="34" t="s">
        <v>29</v>
      </c>
      <c r="G10" s="5" t="s">
        <v>33</v>
      </c>
      <c r="H10" s="12"/>
      <c r="I10" s="34" t="s">
        <v>8</v>
      </c>
      <c r="J10" s="5" t="s">
        <v>7</v>
      </c>
      <c r="K10" s="5" t="s">
        <v>25</v>
      </c>
      <c r="L10" s="12"/>
      <c r="M10" s="52" t="s">
        <v>56</v>
      </c>
      <c r="N10" s="52" t="s">
        <v>55</v>
      </c>
    </row>
    <row r="11" spans="1:14" ht="12.75">
      <c r="A11" s="22"/>
      <c r="B11" s="28" t="s">
        <v>11</v>
      </c>
      <c r="C11" s="5" t="s">
        <v>9</v>
      </c>
      <c r="D11" s="5" t="s">
        <v>9</v>
      </c>
      <c r="E11" s="12" t="s">
        <v>9</v>
      </c>
      <c r="F11" s="34" t="s">
        <v>11</v>
      </c>
      <c r="G11" s="5" t="s">
        <v>9</v>
      </c>
      <c r="H11" s="12" t="s">
        <v>9</v>
      </c>
      <c r="I11" s="34" t="s">
        <v>11</v>
      </c>
      <c r="J11" s="5" t="s">
        <v>9</v>
      </c>
      <c r="K11" s="5" t="s">
        <v>9</v>
      </c>
      <c r="L11" s="12" t="s">
        <v>9</v>
      </c>
      <c r="M11" s="52" t="s">
        <v>54</v>
      </c>
      <c r="N11" s="52" t="s">
        <v>54</v>
      </c>
    </row>
    <row r="12" spans="1:12" ht="12.75">
      <c r="A12" s="22"/>
      <c r="B12" s="28"/>
      <c r="C12" s="5"/>
      <c r="D12" s="5" t="s">
        <v>44</v>
      </c>
      <c r="E12" s="12" t="s">
        <v>23</v>
      </c>
      <c r="F12" s="34"/>
      <c r="G12" s="5" t="s">
        <v>30</v>
      </c>
      <c r="H12" s="12" t="s">
        <v>34</v>
      </c>
      <c r="I12" s="34"/>
      <c r="J12" s="5"/>
      <c r="K12" s="5" t="s">
        <v>35</v>
      </c>
      <c r="L12" s="12" t="s">
        <v>26</v>
      </c>
    </row>
    <row r="13" spans="1:12" ht="12.75">
      <c r="A13" s="23" t="s">
        <v>12</v>
      </c>
      <c r="B13" s="30">
        <v>0</v>
      </c>
      <c r="C13" s="15">
        <v>1</v>
      </c>
      <c r="D13" s="15"/>
      <c r="E13" s="16"/>
      <c r="F13" s="35">
        <v>0</v>
      </c>
      <c r="G13" s="15"/>
      <c r="H13" s="16"/>
      <c r="I13" s="35">
        <v>0</v>
      </c>
      <c r="J13" s="17">
        <f aca="true" t="shared" si="0" ref="J13:J37">1.3*C13</f>
        <v>1.3</v>
      </c>
      <c r="K13" s="15"/>
      <c r="L13" s="16"/>
    </row>
    <row r="14" spans="1:12" ht="12.75">
      <c r="A14" s="23" t="s">
        <v>12</v>
      </c>
      <c r="B14" s="30">
        <v>1</v>
      </c>
      <c r="C14" s="15">
        <v>21</v>
      </c>
      <c r="D14" s="15"/>
      <c r="E14" s="16"/>
      <c r="F14" s="35">
        <v>1</v>
      </c>
      <c r="G14" s="15"/>
      <c r="H14" s="16"/>
      <c r="I14" s="35">
        <v>1</v>
      </c>
      <c r="J14" s="17">
        <f t="shared" si="0"/>
        <v>27.3</v>
      </c>
      <c r="K14" s="15"/>
      <c r="L14" s="16"/>
    </row>
    <row r="15" spans="1:14" ht="12.75">
      <c r="A15" s="24" t="s">
        <v>13</v>
      </c>
      <c r="B15" s="31">
        <v>2</v>
      </c>
      <c r="C15" s="3">
        <v>39</v>
      </c>
      <c r="D15" s="6">
        <f aca="true" t="shared" si="1" ref="D15:D46">1.57*C15</f>
        <v>61.230000000000004</v>
      </c>
      <c r="E15" s="13">
        <f aca="true" t="shared" si="2" ref="E15:E46">0.5*D15</f>
        <v>30.615000000000002</v>
      </c>
      <c r="F15" s="36">
        <v>2</v>
      </c>
      <c r="G15" s="6">
        <f aca="true" t="shared" si="3" ref="G15:G46">E15</f>
        <v>30.615000000000002</v>
      </c>
      <c r="H15" s="13">
        <f aca="true" t="shared" si="4" ref="H15:H46">0.5*G15</f>
        <v>15.307500000000001</v>
      </c>
      <c r="I15" s="36">
        <v>2</v>
      </c>
      <c r="J15" s="6">
        <f t="shared" si="0"/>
        <v>50.7</v>
      </c>
      <c r="K15" s="6">
        <f>1.05*J15</f>
        <v>53.23500000000001</v>
      </c>
      <c r="L15" s="13">
        <f>0.5*K15</f>
        <v>26.617500000000003</v>
      </c>
      <c r="M15" s="52">
        <f aca="true" t="shared" si="5" ref="M15:M23">0.00003925*((C15*C15)+(C14*C14))</f>
        <v>0.0770085</v>
      </c>
      <c r="N15" s="52">
        <f>0.00003925*((J15*J15)+(J14*J14))</f>
        <v>0.130144365</v>
      </c>
    </row>
    <row r="16" spans="1:14" ht="12.75">
      <c r="A16" s="24"/>
      <c r="B16" s="31">
        <v>3</v>
      </c>
      <c r="C16" s="3">
        <v>56</v>
      </c>
      <c r="D16" s="6">
        <f t="shared" si="1"/>
        <v>87.92</v>
      </c>
      <c r="E16" s="13">
        <f t="shared" si="2"/>
        <v>43.96</v>
      </c>
      <c r="F16" s="36">
        <v>3</v>
      </c>
      <c r="G16" s="6">
        <f t="shared" si="3"/>
        <v>43.96</v>
      </c>
      <c r="H16" s="13">
        <f t="shared" si="4"/>
        <v>21.98</v>
      </c>
      <c r="I16" s="36">
        <v>3</v>
      </c>
      <c r="J16" s="6">
        <f t="shared" si="0"/>
        <v>72.8</v>
      </c>
      <c r="K16" s="6">
        <f aca="true" t="shared" si="6" ref="K16:K79">1.05*J16</f>
        <v>76.44</v>
      </c>
      <c r="L16" s="13">
        <f aca="true" t="shared" si="7" ref="L16:L79">0.5*K16</f>
        <v>38.22</v>
      </c>
      <c r="M16" s="52">
        <f t="shared" si="5"/>
        <v>0.18278724999999998</v>
      </c>
      <c r="N16" s="52">
        <f>0.00003925*((J16*J16)+(J15*J15))</f>
        <v>0.3089104525</v>
      </c>
    </row>
    <row r="17" spans="1:14" ht="12.75">
      <c r="A17" s="24"/>
      <c r="B17" s="31">
        <v>4</v>
      </c>
      <c r="C17" s="3">
        <v>71</v>
      </c>
      <c r="D17" s="6">
        <f t="shared" si="1"/>
        <v>111.47</v>
      </c>
      <c r="E17" s="13">
        <f t="shared" si="2"/>
        <v>55.735</v>
      </c>
      <c r="F17" s="36">
        <v>4</v>
      </c>
      <c r="G17" s="6">
        <f t="shared" si="3"/>
        <v>55.735</v>
      </c>
      <c r="H17" s="13">
        <f t="shared" si="4"/>
        <v>27.8675</v>
      </c>
      <c r="I17" s="36">
        <v>4</v>
      </c>
      <c r="J17" s="6">
        <f t="shared" si="0"/>
        <v>92.3</v>
      </c>
      <c r="K17" s="6">
        <f t="shared" si="6"/>
        <v>96.915</v>
      </c>
      <c r="L17" s="13">
        <f t="shared" si="7"/>
        <v>48.4575</v>
      </c>
      <c r="M17" s="52">
        <f t="shared" si="5"/>
        <v>0.32094724999999996</v>
      </c>
      <c r="N17" s="52">
        <f>0.00003925*((J17*J17)+(J16*J16))</f>
        <v>0.5424008524999999</v>
      </c>
    </row>
    <row r="18" spans="1:14" ht="12.75">
      <c r="A18" s="24"/>
      <c r="B18" s="31">
        <v>5</v>
      </c>
      <c r="C18" s="3">
        <v>86</v>
      </c>
      <c r="D18" s="6">
        <f t="shared" si="1"/>
        <v>135.02</v>
      </c>
      <c r="E18" s="13">
        <f t="shared" si="2"/>
        <v>67.51</v>
      </c>
      <c r="F18" s="36">
        <v>5</v>
      </c>
      <c r="G18" s="6">
        <f t="shared" si="3"/>
        <v>67.51</v>
      </c>
      <c r="H18" s="13">
        <f t="shared" si="4"/>
        <v>33.755</v>
      </c>
      <c r="I18" s="36">
        <v>5</v>
      </c>
      <c r="J18" s="6">
        <f t="shared" si="0"/>
        <v>111.8</v>
      </c>
      <c r="K18" s="6">
        <f t="shared" si="6"/>
        <v>117.39</v>
      </c>
      <c r="L18" s="13">
        <f t="shared" si="7"/>
        <v>58.695</v>
      </c>
      <c r="M18" s="52">
        <f t="shared" si="5"/>
        <v>0.48815225</v>
      </c>
      <c r="N18" s="52">
        <f>0.00003925*((J18*J18)+(J17*J17))</f>
        <v>0.8249773024999999</v>
      </c>
    </row>
    <row r="19" spans="1:14" ht="12.75">
      <c r="A19" s="24"/>
      <c r="B19" s="31">
        <v>6</v>
      </c>
      <c r="C19" s="3">
        <v>100</v>
      </c>
      <c r="D19" s="6">
        <f t="shared" si="1"/>
        <v>157</v>
      </c>
      <c r="E19" s="13">
        <f t="shared" si="2"/>
        <v>78.5</v>
      </c>
      <c r="F19" s="36">
        <v>6</v>
      </c>
      <c r="G19" s="6">
        <f t="shared" si="3"/>
        <v>78.5</v>
      </c>
      <c r="H19" s="13">
        <f t="shared" si="4"/>
        <v>39.25</v>
      </c>
      <c r="I19" s="36">
        <v>6</v>
      </c>
      <c r="J19" s="6">
        <f t="shared" si="0"/>
        <v>130</v>
      </c>
      <c r="K19" s="6">
        <f t="shared" si="6"/>
        <v>136.5</v>
      </c>
      <c r="L19" s="13">
        <f t="shared" si="7"/>
        <v>68.25</v>
      </c>
      <c r="M19" s="52">
        <f t="shared" si="5"/>
        <v>0.682793</v>
      </c>
      <c r="N19" s="52">
        <f aca="true" t="shared" si="8" ref="N19:N82">0.00003925*((J19*J19)+(J18*J18))</f>
        <v>1.15392017</v>
      </c>
    </row>
    <row r="20" spans="1:14" ht="12.75">
      <c r="A20" s="24"/>
      <c r="B20" s="31">
        <v>7</v>
      </c>
      <c r="C20" s="3">
        <v>115</v>
      </c>
      <c r="D20" s="6">
        <f t="shared" si="1"/>
        <v>180.55</v>
      </c>
      <c r="E20" s="13">
        <f t="shared" si="2"/>
        <v>90.275</v>
      </c>
      <c r="F20" s="36">
        <v>7</v>
      </c>
      <c r="G20" s="6">
        <f t="shared" si="3"/>
        <v>90.275</v>
      </c>
      <c r="H20" s="13">
        <f t="shared" si="4"/>
        <v>45.1375</v>
      </c>
      <c r="I20" s="36">
        <v>7</v>
      </c>
      <c r="J20" s="6">
        <f t="shared" si="0"/>
        <v>149.5</v>
      </c>
      <c r="K20" s="6">
        <f t="shared" si="6"/>
        <v>156.975</v>
      </c>
      <c r="L20" s="13">
        <f t="shared" si="7"/>
        <v>78.4875</v>
      </c>
      <c r="M20" s="52">
        <f t="shared" si="5"/>
        <v>0.91158125</v>
      </c>
      <c r="N20" s="52">
        <f t="shared" si="8"/>
        <v>1.5405723125</v>
      </c>
    </row>
    <row r="21" spans="1:14" ht="12.75">
      <c r="A21" s="24"/>
      <c r="B21" s="31">
        <v>8</v>
      </c>
      <c r="C21" s="3">
        <v>128</v>
      </c>
      <c r="D21" s="6">
        <f t="shared" si="1"/>
        <v>200.96</v>
      </c>
      <c r="E21" s="13">
        <f t="shared" si="2"/>
        <v>100.48</v>
      </c>
      <c r="F21" s="36">
        <v>8</v>
      </c>
      <c r="G21" s="6">
        <f t="shared" si="3"/>
        <v>100.48</v>
      </c>
      <c r="H21" s="13">
        <f t="shared" si="4"/>
        <v>50.24</v>
      </c>
      <c r="I21" s="36">
        <v>8</v>
      </c>
      <c r="J21" s="6">
        <f t="shared" si="0"/>
        <v>166.4</v>
      </c>
      <c r="K21" s="6">
        <f t="shared" si="6"/>
        <v>174.72000000000003</v>
      </c>
      <c r="L21" s="13">
        <f t="shared" si="7"/>
        <v>87.36000000000001</v>
      </c>
      <c r="M21" s="52">
        <f t="shared" si="5"/>
        <v>1.16215325</v>
      </c>
      <c r="N21" s="52">
        <f t="shared" si="8"/>
        <v>1.9640389925000001</v>
      </c>
    </row>
    <row r="22" spans="1:14" ht="12.75">
      <c r="A22" s="24"/>
      <c r="B22" s="31">
        <v>9</v>
      </c>
      <c r="C22" s="3">
        <v>142</v>
      </c>
      <c r="D22" s="6">
        <f t="shared" si="1"/>
        <v>222.94</v>
      </c>
      <c r="E22" s="13">
        <f t="shared" si="2"/>
        <v>111.47</v>
      </c>
      <c r="F22" s="36">
        <v>9</v>
      </c>
      <c r="G22" s="6">
        <f t="shared" si="3"/>
        <v>111.47</v>
      </c>
      <c r="H22" s="13">
        <f t="shared" si="4"/>
        <v>55.735</v>
      </c>
      <c r="I22" s="36">
        <v>9</v>
      </c>
      <c r="J22" s="6">
        <f t="shared" si="0"/>
        <v>184.6</v>
      </c>
      <c r="K22" s="6">
        <f t="shared" si="6"/>
        <v>193.83</v>
      </c>
      <c r="L22" s="13">
        <f t="shared" si="7"/>
        <v>96.915</v>
      </c>
      <c r="M22" s="52">
        <f t="shared" si="5"/>
        <v>1.434509</v>
      </c>
      <c r="N22" s="52">
        <f t="shared" si="8"/>
        <v>2.42432021</v>
      </c>
    </row>
    <row r="23" spans="1:14" ht="12.75">
      <c r="A23" s="24"/>
      <c r="B23" s="31">
        <v>10</v>
      </c>
      <c r="C23" s="3">
        <v>156</v>
      </c>
      <c r="D23" s="6">
        <f t="shared" si="1"/>
        <v>244.92000000000002</v>
      </c>
      <c r="E23" s="13">
        <f t="shared" si="2"/>
        <v>122.46000000000001</v>
      </c>
      <c r="F23" s="36">
        <v>10</v>
      </c>
      <c r="G23" s="6">
        <f t="shared" si="3"/>
        <v>122.46000000000001</v>
      </c>
      <c r="H23" s="13">
        <f t="shared" si="4"/>
        <v>61.230000000000004</v>
      </c>
      <c r="I23" s="36">
        <v>10</v>
      </c>
      <c r="J23" s="6">
        <f t="shared" si="0"/>
        <v>202.8</v>
      </c>
      <c r="K23" s="6">
        <f t="shared" si="6"/>
        <v>212.94000000000003</v>
      </c>
      <c r="L23" s="13">
        <f t="shared" si="7"/>
        <v>106.47000000000001</v>
      </c>
      <c r="M23" s="52">
        <f t="shared" si="5"/>
        <v>1.7466249999999999</v>
      </c>
      <c r="N23" s="52">
        <f t="shared" si="8"/>
        <v>2.9517962499999997</v>
      </c>
    </row>
    <row r="24" spans="1:14" ht="12.75">
      <c r="A24" s="24"/>
      <c r="B24" s="31">
        <v>11</v>
      </c>
      <c r="C24" s="3">
        <v>169</v>
      </c>
      <c r="D24" s="6">
        <f t="shared" si="1"/>
        <v>265.33</v>
      </c>
      <c r="E24" s="13">
        <f t="shared" si="2"/>
        <v>132.665</v>
      </c>
      <c r="F24" s="36">
        <v>11</v>
      </c>
      <c r="G24" s="6">
        <f t="shared" si="3"/>
        <v>132.665</v>
      </c>
      <c r="H24" s="13">
        <f t="shared" si="4"/>
        <v>66.3325</v>
      </c>
      <c r="I24" s="36">
        <v>11</v>
      </c>
      <c r="J24" s="6">
        <f t="shared" si="0"/>
        <v>219.70000000000002</v>
      </c>
      <c r="K24" s="6">
        <f t="shared" si="6"/>
        <v>230.68500000000003</v>
      </c>
      <c r="L24" s="13">
        <f t="shared" si="7"/>
        <v>115.34250000000002</v>
      </c>
      <c r="M24" s="52">
        <f>0.00003925*((C24*C24)+(C23*C23))</f>
        <v>2.07620725</v>
      </c>
      <c r="N24" s="52">
        <f t="shared" si="8"/>
        <v>3.5087902525000008</v>
      </c>
    </row>
    <row r="25" spans="1:14" ht="12.75">
      <c r="A25" s="24"/>
      <c r="B25" s="31">
        <v>12</v>
      </c>
      <c r="C25" s="3">
        <v>183</v>
      </c>
      <c r="D25" s="6">
        <f t="shared" si="1"/>
        <v>287.31</v>
      </c>
      <c r="E25" s="13">
        <f t="shared" si="2"/>
        <v>143.655</v>
      </c>
      <c r="F25" s="36">
        <v>12</v>
      </c>
      <c r="G25" s="6">
        <f t="shared" si="3"/>
        <v>143.655</v>
      </c>
      <c r="H25" s="13">
        <f t="shared" si="4"/>
        <v>71.8275</v>
      </c>
      <c r="I25" s="36">
        <v>12</v>
      </c>
      <c r="J25" s="6">
        <f t="shared" si="0"/>
        <v>237.9</v>
      </c>
      <c r="K25" s="6">
        <f t="shared" si="6"/>
        <v>249.79500000000002</v>
      </c>
      <c r="L25" s="13">
        <f t="shared" si="7"/>
        <v>124.89750000000001</v>
      </c>
      <c r="M25" s="52">
        <f>0.00003925*((C25*C25)+(C24*C24))</f>
        <v>2.4354625</v>
      </c>
      <c r="N25" s="52">
        <f t="shared" si="8"/>
        <v>4.115931625</v>
      </c>
    </row>
    <row r="26" spans="1:14" ht="12.75">
      <c r="A26" s="24"/>
      <c r="B26" s="31">
        <v>13</v>
      </c>
      <c r="C26" s="3">
        <v>196</v>
      </c>
      <c r="D26" s="6">
        <f t="shared" si="1"/>
        <v>307.72</v>
      </c>
      <c r="E26" s="13">
        <f t="shared" si="2"/>
        <v>153.86</v>
      </c>
      <c r="F26" s="36">
        <v>13</v>
      </c>
      <c r="G26" s="6">
        <f t="shared" si="3"/>
        <v>153.86</v>
      </c>
      <c r="H26" s="13">
        <f t="shared" si="4"/>
        <v>76.93</v>
      </c>
      <c r="I26" s="36">
        <v>13</v>
      </c>
      <c r="J26" s="6">
        <f t="shared" si="0"/>
        <v>254.8</v>
      </c>
      <c r="K26" s="6">
        <f t="shared" si="6"/>
        <v>267.54</v>
      </c>
      <c r="L26" s="13">
        <f t="shared" si="7"/>
        <v>133.77</v>
      </c>
      <c r="M26" s="52">
        <f aca="true" t="shared" si="9" ref="M26:M89">0.00003925*((C26*C26)+(C25*C25))</f>
        <v>2.82227125</v>
      </c>
      <c r="N26" s="52">
        <f t="shared" si="8"/>
        <v>4.7696384125</v>
      </c>
    </row>
    <row r="27" spans="1:14" ht="12.75">
      <c r="A27" s="24"/>
      <c r="B27" s="31">
        <v>14</v>
      </c>
      <c r="C27" s="3">
        <v>208</v>
      </c>
      <c r="D27" s="6">
        <f t="shared" si="1"/>
        <v>326.56</v>
      </c>
      <c r="E27" s="13">
        <f t="shared" si="2"/>
        <v>163.28</v>
      </c>
      <c r="F27" s="36">
        <v>14</v>
      </c>
      <c r="G27" s="6">
        <f t="shared" si="3"/>
        <v>163.28</v>
      </c>
      <c r="H27" s="13">
        <f t="shared" si="4"/>
        <v>81.64</v>
      </c>
      <c r="I27" s="36">
        <v>14</v>
      </c>
      <c r="J27" s="6">
        <f t="shared" si="0"/>
        <v>270.40000000000003</v>
      </c>
      <c r="K27" s="6">
        <f t="shared" si="6"/>
        <v>283.9200000000001</v>
      </c>
      <c r="L27" s="13">
        <f t="shared" si="7"/>
        <v>141.96000000000004</v>
      </c>
      <c r="M27" s="52">
        <f t="shared" si="9"/>
        <v>3.20594</v>
      </c>
      <c r="N27" s="52">
        <f t="shared" si="8"/>
        <v>5.4180386</v>
      </c>
    </row>
    <row r="28" spans="1:14" ht="12.75">
      <c r="A28" s="24"/>
      <c r="B28" s="31">
        <v>15</v>
      </c>
      <c r="C28" s="3">
        <v>220</v>
      </c>
      <c r="D28" s="6">
        <f t="shared" si="1"/>
        <v>345.40000000000003</v>
      </c>
      <c r="E28" s="13">
        <f t="shared" si="2"/>
        <v>172.70000000000002</v>
      </c>
      <c r="F28" s="36">
        <v>15</v>
      </c>
      <c r="G28" s="6">
        <f t="shared" si="3"/>
        <v>172.70000000000002</v>
      </c>
      <c r="H28" s="13">
        <f t="shared" si="4"/>
        <v>86.35000000000001</v>
      </c>
      <c r="I28" s="36">
        <v>15</v>
      </c>
      <c r="J28" s="6">
        <f t="shared" si="0"/>
        <v>286</v>
      </c>
      <c r="K28" s="6">
        <f t="shared" si="6"/>
        <v>300.3</v>
      </c>
      <c r="L28" s="13">
        <f t="shared" si="7"/>
        <v>150.15</v>
      </c>
      <c r="M28" s="52">
        <f t="shared" si="9"/>
        <v>3.597812</v>
      </c>
      <c r="N28" s="52">
        <f t="shared" si="8"/>
        <v>6.0803022800000015</v>
      </c>
    </row>
    <row r="29" spans="1:14" ht="12.75">
      <c r="A29" s="24"/>
      <c r="B29" s="31">
        <v>16</v>
      </c>
      <c r="C29" s="3">
        <v>232</v>
      </c>
      <c r="D29" s="6">
        <f t="shared" si="1"/>
        <v>364.24</v>
      </c>
      <c r="E29" s="13">
        <f t="shared" si="2"/>
        <v>182.12</v>
      </c>
      <c r="F29" s="36">
        <v>16</v>
      </c>
      <c r="G29" s="6">
        <f t="shared" si="3"/>
        <v>182.12</v>
      </c>
      <c r="H29" s="13">
        <f t="shared" si="4"/>
        <v>91.06</v>
      </c>
      <c r="I29" s="36">
        <v>16</v>
      </c>
      <c r="J29" s="6">
        <f t="shared" si="0"/>
        <v>301.6</v>
      </c>
      <c r="K29" s="6">
        <f t="shared" si="6"/>
        <v>316.68000000000006</v>
      </c>
      <c r="L29" s="13">
        <f t="shared" si="7"/>
        <v>158.34000000000003</v>
      </c>
      <c r="M29" s="52">
        <f t="shared" si="9"/>
        <v>4.0122919999999995</v>
      </c>
      <c r="N29" s="52">
        <f t="shared" si="8"/>
        <v>6.78077348</v>
      </c>
    </row>
    <row r="30" spans="1:14" ht="12.75">
      <c r="A30" s="24"/>
      <c r="B30" s="31">
        <v>17</v>
      </c>
      <c r="C30" s="3">
        <v>243</v>
      </c>
      <c r="D30" s="6">
        <f t="shared" si="1"/>
        <v>381.51</v>
      </c>
      <c r="E30" s="13">
        <f t="shared" si="2"/>
        <v>190.755</v>
      </c>
      <c r="F30" s="36">
        <v>17</v>
      </c>
      <c r="G30" s="6">
        <f t="shared" si="3"/>
        <v>190.755</v>
      </c>
      <c r="H30" s="13">
        <f t="shared" si="4"/>
        <v>95.3775</v>
      </c>
      <c r="I30" s="36">
        <v>17</v>
      </c>
      <c r="J30" s="6">
        <f t="shared" si="0"/>
        <v>315.90000000000003</v>
      </c>
      <c r="K30" s="6">
        <f t="shared" si="6"/>
        <v>331.69500000000005</v>
      </c>
      <c r="L30" s="13">
        <f t="shared" si="7"/>
        <v>165.84750000000003</v>
      </c>
      <c r="M30" s="52">
        <f t="shared" si="9"/>
        <v>4.43026525</v>
      </c>
      <c r="N30" s="52">
        <f t="shared" si="8"/>
        <v>7.487148272500002</v>
      </c>
    </row>
    <row r="31" spans="1:14" ht="12.75">
      <c r="A31" s="25"/>
      <c r="B31" s="31">
        <v>18</v>
      </c>
      <c r="C31" s="3">
        <v>254</v>
      </c>
      <c r="D31" s="6">
        <f t="shared" si="1"/>
        <v>398.78000000000003</v>
      </c>
      <c r="E31" s="13">
        <f t="shared" si="2"/>
        <v>199.39000000000001</v>
      </c>
      <c r="F31" s="36">
        <v>18</v>
      </c>
      <c r="G31" s="6">
        <f t="shared" si="3"/>
        <v>199.39000000000001</v>
      </c>
      <c r="H31" s="13">
        <f t="shared" si="4"/>
        <v>99.69500000000001</v>
      </c>
      <c r="I31" s="36">
        <v>18</v>
      </c>
      <c r="J31" s="6">
        <f t="shared" si="0"/>
        <v>330.2</v>
      </c>
      <c r="K31" s="6">
        <f t="shared" si="6"/>
        <v>346.71</v>
      </c>
      <c r="L31" s="13">
        <f t="shared" si="7"/>
        <v>173.355</v>
      </c>
      <c r="M31" s="52">
        <f t="shared" si="9"/>
        <v>4.84992625</v>
      </c>
      <c r="N31" s="52">
        <f t="shared" si="8"/>
        <v>8.196375362500001</v>
      </c>
    </row>
    <row r="32" spans="1:14" ht="12.75">
      <c r="A32" s="24"/>
      <c r="B32" s="31">
        <v>19</v>
      </c>
      <c r="C32" s="3">
        <v>264</v>
      </c>
      <c r="D32" s="6">
        <f t="shared" si="1"/>
        <v>414.48</v>
      </c>
      <c r="E32" s="13">
        <f t="shared" si="2"/>
        <v>207.24</v>
      </c>
      <c r="F32" s="36">
        <v>19</v>
      </c>
      <c r="G32" s="6">
        <f t="shared" si="3"/>
        <v>207.24</v>
      </c>
      <c r="H32" s="13">
        <f t="shared" si="4"/>
        <v>103.62</v>
      </c>
      <c r="I32" s="36">
        <v>19</v>
      </c>
      <c r="J32" s="6">
        <f t="shared" si="0"/>
        <v>343.2</v>
      </c>
      <c r="K32" s="6">
        <f t="shared" si="6"/>
        <v>360.36</v>
      </c>
      <c r="L32" s="13">
        <f t="shared" si="7"/>
        <v>180.18</v>
      </c>
      <c r="M32" s="52">
        <f t="shared" si="9"/>
        <v>5.267821</v>
      </c>
      <c r="N32" s="52">
        <f t="shared" si="8"/>
        <v>8.902617489999999</v>
      </c>
    </row>
    <row r="33" spans="1:14" ht="12.75">
      <c r="A33" s="24"/>
      <c r="B33" s="31">
        <v>20</v>
      </c>
      <c r="C33" s="3">
        <v>273</v>
      </c>
      <c r="D33" s="6">
        <f t="shared" si="1"/>
        <v>428.61</v>
      </c>
      <c r="E33" s="13">
        <f t="shared" si="2"/>
        <v>214.305</v>
      </c>
      <c r="F33" s="36">
        <v>20</v>
      </c>
      <c r="G33" s="6">
        <f t="shared" si="3"/>
        <v>214.305</v>
      </c>
      <c r="H33" s="13">
        <f t="shared" si="4"/>
        <v>107.1525</v>
      </c>
      <c r="I33" s="36">
        <v>20</v>
      </c>
      <c r="J33" s="6">
        <f t="shared" si="0"/>
        <v>354.90000000000003</v>
      </c>
      <c r="K33" s="6">
        <f t="shared" si="6"/>
        <v>372.64500000000004</v>
      </c>
      <c r="L33" s="13">
        <f t="shared" si="7"/>
        <v>186.32250000000002</v>
      </c>
      <c r="M33" s="52">
        <f t="shared" si="9"/>
        <v>5.66083125</v>
      </c>
      <c r="N33" s="52">
        <f t="shared" si="8"/>
        <v>9.5668048125</v>
      </c>
    </row>
    <row r="34" spans="1:14" ht="12.75">
      <c r="A34" s="24"/>
      <c r="B34" s="31">
        <v>21</v>
      </c>
      <c r="C34" s="3">
        <v>282</v>
      </c>
      <c r="D34" s="6">
        <f t="shared" si="1"/>
        <v>442.74</v>
      </c>
      <c r="E34" s="13">
        <f t="shared" si="2"/>
        <v>221.37</v>
      </c>
      <c r="F34" s="36">
        <v>21</v>
      </c>
      <c r="G34" s="6">
        <f t="shared" si="3"/>
        <v>221.37</v>
      </c>
      <c r="H34" s="13">
        <f t="shared" si="4"/>
        <v>110.685</v>
      </c>
      <c r="I34" s="36">
        <v>21</v>
      </c>
      <c r="J34" s="6">
        <f t="shared" si="0"/>
        <v>366.6</v>
      </c>
      <c r="K34" s="6">
        <f t="shared" si="6"/>
        <v>384.93000000000006</v>
      </c>
      <c r="L34" s="13">
        <f t="shared" si="7"/>
        <v>192.46500000000003</v>
      </c>
      <c r="M34" s="52">
        <f t="shared" si="9"/>
        <v>6.04658025</v>
      </c>
      <c r="N34" s="52">
        <f t="shared" si="8"/>
        <v>10.218720622500003</v>
      </c>
    </row>
    <row r="35" spans="1:14" ht="12.75">
      <c r="A35" s="24"/>
      <c r="B35" s="31">
        <v>22</v>
      </c>
      <c r="C35" s="3">
        <v>291</v>
      </c>
      <c r="D35" s="6">
        <f t="shared" si="1"/>
        <v>456.87</v>
      </c>
      <c r="E35" s="13">
        <f t="shared" si="2"/>
        <v>228.435</v>
      </c>
      <c r="F35" s="36">
        <v>22</v>
      </c>
      <c r="G35" s="6">
        <f t="shared" si="3"/>
        <v>228.435</v>
      </c>
      <c r="H35" s="13">
        <f t="shared" si="4"/>
        <v>114.2175</v>
      </c>
      <c r="I35" s="36">
        <v>22</v>
      </c>
      <c r="J35" s="6">
        <f t="shared" si="0"/>
        <v>378.3</v>
      </c>
      <c r="K35" s="6">
        <f t="shared" si="6"/>
        <v>397.21500000000003</v>
      </c>
      <c r="L35" s="13">
        <f t="shared" si="7"/>
        <v>198.60750000000002</v>
      </c>
      <c r="M35" s="52">
        <f t="shared" si="9"/>
        <v>6.44504625</v>
      </c>
      <c r="N35" s="52">
        <f t="shared" si="8"/>
        <v>10.892128162500002</v>
      </c>
    </row>
    <row r="36" spans="1:14" ht="12.75">
      <c r="A36" s="24"/>
      <c r="B36" s="31">
        <v>23</v>
      </c>
      <c r="C36" s="3">
        <v>299</v>
      </c>
      <c r="D36" s="6">
        <f t="shared" si="1"/>
        <v>469.43</v>
      </c>
      <c r="E36" s="13">
        <f t="shared" si="2"/>
        <v>234.715</v>
      </c>
      <c r="F36" s="36">
        <v>23</v>
      </c>
      <c r="G36" s="6">
        <f t="shared" si="3"/>
        <v>234.715</v>
      </c>
      <c r="H36" s="13">
        <f t="shared" si="4"/>
        <v>117.3575</v>
      </c>
      <c r="I36" s="36">
        <v>23</v>
      </c>
      <c r="J36" s="6">
        <f t="shared" si="0"/>
        <v>388.7</v>
      </c>
      <c r="K36" s="6">
        <f t="shared" si="6"/>
        <v>408.135</v>
      </c>
      <c r="L36" s="13">
        <f t="shared" si="7"/>
        <v>204.0675</v>
      </c>
      <c r="M36" s="52">
        <f t="shared" si="9"/>
        <v>6.8327184999999995</v>
      </c>
      <c r="N36" s="52">
        <f t="shared" si="8"/>
        <v>11.547294265</v>
      </c>
    </row>
    <row r="37" spans="1:14" ht="12.75">
      <c r="A37" s="24"/>
      <c r="B37" s="31">
        <v>24</v>
      </c>
      <c r="C37" s="3">
        <v>306</v>
      </c>
      <c r="D37" s="6">
        <f t="shared" si="1"/>
        <v>480.42</v>
      </c>
      <c r="E37" s="13">
        <f t="shared" si="2"/>
        <v>240.21</v>
      </c>
      <c r="F37" s="36">
        <v>24</v>
      </c>
      <c r="G37" s="6">
        <f t="shared" si="3"/>
        <v>240.21</v>
      </c>
      <c r="H37" s="13">
        <f t="shared" si="4"/>
        <v>120.105</v>
      </c>
      <c r="I37" s="36">
        <v>24</v>
      </c>
      <c r="J37" s="6">
        <f t="shared" si="0"/>
        <v>397.8</v>
      </c>
      <c r="K37" s="6">
        <f t="shared" si="6"/>
        <v>417.69000000000005</v>
      </c>
      <c r="L37" s="13">
        <f t="shared" si="7"/>
        <v>208.84500000000003</v>
      </c>
      <c r="M37" s="52">
        <f t="shared" si="9"/>
        <v>7.184202249999999</v>
      </c>
      <c r="N37" s="52">
        <f t="shared" si="8"/>
        <v>12.141301802500001</v>
      </c>
    </row>
    <row r="38" spans="1:14" ht="12.75">
      <c r="A38" s="26" t="s">
        <v>14</v>
      </c>
      <c r="B38" s="32">
        <v>25</v>
      </c>
      <c r="C38" s="4">
        <v>314</v>
      </c>
      <c r="D38" s="7">
        <f t="shared" si="1"/>
        <v>492.98</v>
      </c>
      <c r="E38" s="14">
        <f t="shared" si="2"/>
        <v>246.49</v>
      </c>
      <c r="F38" s="36">
        <v>25</v>
      </c>
      <c r="G38" s="6">
        <f t="shared" si="3"/>
        <v>246.49</v>
      </c>
      <c r="H38" s="13">
        <f t="shared" si="4"/>
        <v>123.245</v>
      </c>
      <c r="I38" s="38">
        <v>25</v>
      </c>
      <c r="J38" s="7"/>
      <c r="K38" s="7">
        <f t="shared" si="6"/>
        <v>0</v>
      </c>
      <c r="L38" s="14">
        <f t="shared" si="7"/>
        <v>0</v>
      </c>
      <c r="M38" s="52">
        <f t="shared" si="9"/>
        <v>7.545106</v>
      </c>
      <c r="N38" s="52">
        <f t="shared" si="8"/>
        <v>6.21110997</v>
      </c>
    </row>
    <row r="39" spans="1:14" ht="12.75">
      <c r="A39" s="24"/>
      <c r="B39" s="31">
        <v>26</v>
      </c>
      <c r="C39" s="3">
        <v>320</v>
      </c>
      <c r="D39" s="6">
        <f t="shared" si="1"/>
        <v>502.40000000000003</v>
      </c>
      <c r="E39" s="13">
        <f t="shared" si="2"/>
        <v>251.20000000000002</v>
      </c>
      <c r="F39" s="36">
        <v>26</v>
      </c>
      <c r="G39" s="6">
        <f t="shared" si="3"/>
        <v>251.20000000000002</v>
      </c>
      <c r="H39" s="13">
        <f t="shared" si="4"/>
        <v>125.60000000000001</v>
      </c>
      <c r="I39" s="36">
        <v>26</v>
      </c>
      <c r="J39" s="6"/>
      <c r="K39" s="6">
        <f t="shared" si="6"/>
        <v>0</v>
      </c>
      <c r="L39" s="13">
        <f t="shared" si="7"/>
        <v>0</v>
      </c>
      <c r="M39" s="52">
        <f t="shared" si="9"/>
        <v>7.889093</v>
      </c>
      <c r="N39" s="52">
        <f t="shared" si="8"/>
        <v>0</v>
      </c>
    </row>
    <row r="40" spans="1:14" ht="12.75">
      <c r="A40" s="24"/>
      <c r="B40" s="31">
        <v>27</v>
      </c>
      <c r="C40" s="3">
        <v>327</v>
      </c>
      <c r="D40" s="6">
        <f t="shared" si="1"/>
        <v>513.39</v>
      </c>
      <c r="E40" s="13">
        <f t="shared" si="2"/>
        <v>256.695</v>
      </c>
      <c r="F40" s="36">
        <v>27</v>
      </c>
      <c r="G40" s="6">
        <f t="shared" si="3"/>
        <v>256.695</v>
      </c>
      <c r="H40" s="13">
        <f t="shared" si="4"/>
        <v>128.3475</v>
      </c>
      <c r="I40" s="36">
        <v>27</v>
      </c>
      <c r="J40" s="6"/>
      <c r="K40" s="6">
        <f t="shared" si="6"/>
        <v>0</v>
      </c>
      <c r="L40" s="13">
        <f t="shared" si="7"/>
        <v>0</v>
      </c>
      <c r="M40" s="52">
        <f t="shared" si="9"/>
        <v>8.21616325</v>
      </c>
      <c r="N40" s="52">
        <f t="shared" si="8"/>
        <v>0</v>
      </c>
    </row>
    <row r="41" spans="1:14" ht="12.75">
      <c r="A41" s="24"/>
      <c r="B41" s="31">
        <v>28</v>
      </c>
      <c r="C41" s="3">
        <v>333</v>
      </c>
      <c r="D41" s="6">
        <f t="shared" si="1"/>
        <v>522.8100000000001</v>
      </c>
      <c r="E41" s="13">
        <f t="shared" si="2"/>
        <v>261.40500000000003</v>
      </c>
      <c r="F41" s="36">
        <v>28</v>
      </c>
      <c r="G41" s="6">
        <f t="shared" si="3"/>
        <v>261.40500000000003</v>
      </c>
      <c r="H41" s="13">
        <f t="shared" si="4"/>
        <v>130.70250000000001</v>
      </c>
      <c r="I41" s="36">
        <v>28</v>
      </c>
      <c r="J41" s="6"/>
      <c r="K41" s="6">
        <f t="shared" si="6"/>
        <v>0</v>
      </c>
      <c r="L41" s="13">
        <f t="shared" si="7"/>
        <v>0</v>
      </c>
      <c r="M41" s="52">
        <f t="shared" si="9"/>
        <v>8.5493565</v>
      </c>
      <c r="N41" s="52">
        <f t="shared" si="8"/>
        <v>0</v>
      </c>
    </row>
    <row r="42" spans="1:14" ht="12.75">
      <c r="A42" s="24"/>
      <c r="B42" s="31">
        <v>29</v>
      </c>
      <c r="C42" s="3">
        <v>339</v>
      </c>
      <c r="D42" s="6">
        <f t="shared" si="1"/>
        <v>532.23</v>
      </c>
      <c r="E42" s="13">
        <f t="shared" si="2"/>
        <v>266.115</v>
      </c>
      <c r="F42" s="36">
        <v>29</v>
      </c>
      <c r="G42" s="6">
        <f t="shared" si="3"/>
        <v>266.115</v>
      </c>
      <c r="H42" s="13">
        <f t="shared" si="4"/>
        <v>133.0575</v>
      </c>
      <c r="I42" s="36">
        <v>29</v>
      </c>
      <c r="J42" s="6"/>
      <c r="K42" s="6">
        <f t="shared" si="6"/>
        <v>0</v>
      </c>
      <c r="L42" s="13">
        <f t="shared" si="7"/>
        <v>0</v>
      </c>
      <c r="M42" s="52">
        <f t="shared" si="9"/>
        <v>8.863042499999999</v>
      </c>
      <c r="N42" s="52">
        <f t="shared" si="8"/>
        <v>0</v>
      </c>
    </row>
    <row r="43" spans="1:14" ht="12.75">
      <c r="A43" s="24"/>
      <c r="B43" s="31">
        <v>30</v>
      </c>
      <c r="C43" s="3">
        <v>344</v>
      </c>
      <c r="D43" s="6">
        <f t="shared" si="1"/>
        <v>540.08</v>
      </c>
      <c r="E43" s="13">
        <f t="shared" si="2"/>
        <v>270.04</v>
      </c>
      <c r="F43" s="36">
        <v>30</v>
      </c>
      <c r="G43" s="6">
        <f t="shared" si="3"/>
        <v>270.04</v>
      </c>
      <c r="H43" s="13">
        <f t="shared" si="4"/>
        <v>135.02</v>
      </c>
      <c r="I43" s="36">
        <v>30</v>
      </c>
      <c r="J43" s="6"/>
      <c r="K43" s="6">
        <f t="shared" si="6"/>
        <v>0</v>
      </c>
      <c r="L43" s="13">
        <f t="shared" si="7"/>
        <v>0</v>
      </c>
      <c r="M43" s="52">
        <f t="shared" si="9"/>
        <v>9.15533725</v>
      </c>
      <c r="N43" s="52">
        <f t="shared" si="8"/>
        <v>0</v>
      </c>
    </row>
    <row r="44" spans="1:14" ht="12.75">
      <c r="A44" s="24"/>
      <c r="B44" s="31">
        <v>31</v>
      </c>
      <c r="C44" s="3">
        <v>350</v>
      </c>
      <c r="D44" s="6">
        <f t="shared" si="1"/>
        <v>549.5</v>
      </c>
      <c r="E44" s="13">
        <f t="shared" si="2"/>
        <v>274.75</v>
      </c>
      <c r="F44" s="36">
        <v>31</v>
      </c>
      <c r="G44" s="6">
        <f t="shared" si="3"/>
        <v>274.75</v>
      </c>
      <c r="H44" s="13">
        <f t="shared" si="4"/>
        <v>137.375</v>
      </c>
      <c r="I44" s="36">
        <v>31</v>
      </c>
      <c r="J44" s="6"/>
      <c r="K44" s="6">
        <f t="shared" si="6"/>
        <v>0</v>
      </c>
      <c r="L44" s="13">
        <f t="shared" si="7"/>
        <v>0</v>
      </c>
      <c r="M44" s="52">
        <f t="shared" si="9"/>
        <v>9.452812999999999</v>
      </c>
      <c r="N44" s="52">
        <f t="shared" si="8"/>
        <v>0</v>
      </c>
    </row>
    <row r="45" spans="1:14" ht="12.75">
      <c r="A45" s="25"/>
      <c r="B45" s="31">
        <v>32</v>
      </c>
      <c r="C45" s="3">
        <v>354</v>
      </c>
      <c r="D45" s="6">
        <f t="shared" si="1"/>
        <v>555.78</v>
      </c>
      <c r="E45" s="13">
        <f t="shared" si="2"/>
        <v>277.89</v>
      </c>
      <c r="F45" s="36">
        <v>32</v>
      </c>
      <c r="G45" s="6">
        <f t="shared" si="3"/>
        <v>277.89</v>
      </c>
      <c r="H45" s="13">
        <f t="shared" si="4"/>
        <v>138.945</v>
      </c>
      <c r="I45" s="36">
        <v>32</v>
      </c>
      <c r="J45" s="6"/>
      <c r="K45" s="6">
        <f t="shared" si="6"/>
        <v>0</v>
      </c>
      <c r="L45" s="13">
        <f t="shared" si="7"/>
        <v>0</v>
      </c>
      <c r="M45" s="52">
        <f t="shared" si="9"/>
        <v>9.726778</v>
      </c>
      <c r="N45" s="52">
        <f t="shared" si="8"/>
        <v>0</v>
      </c>
    </row>
    <row r="46" spans="1:14" ht="12.75">
      <c r="A46" s="24"/>
      <c r="B46" s="31">
        <v>33</v>
      </c>
      <c r="C46" s="3">
        <v>359</v>
      </c>
      <c r="D46" s="6">
        <f t="shared" si="1"/>
        <v>563.63</v>
      </c>
      <c r="E46" s="13">
        <f t="shared" si="2"/>
        <v>281.815</v>
      </c>
      <c r="F46" s="36">
        <v>33</v>
      </c>
      <c r="G46" s="6">
        <f t="shared" si="3"/>
        <v>281.815</v>
      </c>
      <c r="H46" s="13">
        <f t="shared" si="4"/>
        <v>140.9075</v>
      </c>
      <c r="I46" s="36">
        <v>33</v>
      </c>
      <c r="J46" s="6"/>
      <c r="K46" s="6">
        <f t="shared" si="6"/>
        <v>0</v>
      </c>
      <c r="L46" s="13">
        <f t="shared" si="7"/>
        <v>0</v>
      </c>
      <c r="M46" s="52">
        <f t="shared" si="9"/>
        <v>9.97723225</v>
      </c>
      <c r="N46" s="52">
        <f t="shared" si="8"/>
        <v>0</v>
      </c>
    </row>
    <row r="47" spans="1:14" ht="12.75">
      <c r="A47" s="24"/>
      <c r="B47" s="31">
        <v>34</v>
      </c>
      <c r="C47" s="3">
        <v>364</v>
      </c>
      <c r="D47" s="6">
        <f aca="true" t="shared" si="10" ref="D47:D78">1.57*C47</f>
        <v>571.48</v>
      </c>
      <c r="E47" s="13">
        <f aca="true" t="shared" si="11" ref="E47:E65">0.5*D47</f>
        <v>285.74</v>
      </c>
      <c r="F47" s="36">
        <v>34</v>
      </c>
      <c r="G47" s="6">
        <f aca="true" t="shared" si="12" ref="G47:G65">E47</f>
        <v>285.74</v>
      </c>
      <c r="H47" s="13">
        <f aca="true" t="shared" si="13" ref="H47:H78">0.5*G47</f>
        <v>142.87</v>
      </c>
      <c r="I47" s="36">
        <v>34</v>
      </c>
      <c r="J47" s="6"/>
      <c r="K47" s="6">
        <f t="shared" si="6"/>
        <v>0</v>
      </c>
      <c r="L47" s="13">
        <f t="shared" si="7"/>
        <v>0</v>
      </c>
      <c r="M47" s="52">
        <f t="shared" si="9"/>
        <v>10.25904725</v>
      </c>
      <c r="N47" s="52">
        <f t="shared" si="8"/>
        <v>0</v>
      </c>
    </row>
    <row r="48" spans="1:14" ht="12.75">
      <c r="A48" s="24"/>
      <c r="B48" s="31">
        <v>35</v>
      </c>
      <c r="C48" s="3">
        <v>368</v>
      </c>
      <c r="D48" s="6">
        <f t="shared" si="10"/>
        <v>577.76</v>
      </c>
      <c r="E48" s="13">
        <f t="shared" si="11"/>
        <v>288.88</v>
      </c>
      <c r="F48" s="36">
        <v>35</v>
      </c>
      <c r="G48" s="6">
        <f t="shared" si="12"/>
        <v>288.88</v>
      </c>
      <c r="H48" s="13">
        <f t="shared" si="13"/>
        <v>144.44</v>
      </c>
      <c r="I48" s="36">
        <v>35</v>
      </c>
      <c r="J48" s="6"/>
      <c r="K48" s="6">
        <f t="shared" si="6"/>
        <v>0</v>
      </c>
      <c r="L48" s="13">
        <f t="shared" si="7"/>
        <v>0</v>
      </c>
      <c r="M48" s="52">
        <f t="shared" si="9"/>
        <v>10.51586</v>
      </c>
      <c r="N48" s="52">
        <f t="shared" si="8"/>
        <v>0</v>
      </c>
    </row>
    <row r="49" spans="1:14" ht="12.75">
      <c r="A49" s="24"/>
      <c r="B49" s="31">
        <v>36</v>
      </c>
      <c r="C49" s="3">
        <v>371</v>
      </c>
      <c r="D49" s="6">
        <f t="shared" si="10"/>
        <v>582.47</v>
      </c>
      <c r="E49" s="13">
        <f t="shared" si="11"/>
        <v>291.235</v>
      </c>
      <c r="F49" s="36">
        <v>36</v>
      </c>
      <c r="G49" s="6">
        <f t="shared" si="12"/>
        <v>291.235</v>
      </c>
      <c r="H49" s="13">
        <f t="shared" si="13"/>
        <v>145.6175</v>
      </c>
      <c r="I49" s="36">
        <v>36</v>
      </c>
      <c r="J49" s="6"/>
      <c r="K49" s="6">
        <f t="shared" si="6"/>
        <v>0</v>
      </c>
      <c r="L49" s="13">
        <f t="shared" si="7"/>
        <v>0</v>
      </c>
      <c r="M49" s="52">
        <f t="shared" si="9"/>
        <v>10.717801249999999</v>
      </c>
      <c r="N49" s="52">
        <f t="shared" si="8"/>
        <v>0</v>
      </c>
    </row>
    <row r="50" spans="1:14" ht="12.75">
      <c r="A50" s="24"/>
      <c r="B50" s="31">
        <v>37</v>
      </c>
      <c r="C50" s="3">
        <v>375</v>
      </c>
      <c r="D50" s="6">
        <f t="shared" si="10"/>
        <v>588.75</v>
      </c>
      <c r="E50" s="13">
        <f t="shared" si="11"/>
        <v>294.375</v>
      </c>
      <c r="F50" s="36">
        <v>37</v>
      </c>
      <c r="G50" s="6">
        <f t="shared" si="12"/>
        <v>294.375</v>
      </c>
      <c r="H50" s="13">
        <f t="shared" si="13"/>
        <v>147.1875</v>
      </c>
      <c r="I50" s="36">
        <v>37</v>
      </c>
      <c r="J50" s="6"/>
      <c r="K50" s="6">
        <f t="shared" si="6"/>
        <v>0</v>
      </c>
      <c r="L50" s="13">
        <f t="shared" si="7"/>
        <v>0</v>
      </c>
      <c r="M50" s="52">
        <f t="shared" si="9"/>
        <v>10.9219405</v>
      </c>
      <c r="N50" s="52">
        <f t="shared" si="8"/>
        <v>0</v>
      </c>
    </row>
    <row r="51" spans="1:14" ht="12.75">
      <c r="A51" s="24"/>
      <c r="B51" s="31">
        <v>38</v>
      </c>
      <c r="C51" s="3">
        <v>378</v>
      </c>
      <c r="D51" s="6">
        <f t="shared" si="10"/>
        <v>593.46</v>
      </c>
      <c r="E51" s="13">
        <f t="shared" si="11"/>
        <v>296.73</v>
      </c>
      <c r="F51" s="36">
        <v>38</v>
      </c>
      <c r="G51" s="6">
        <f t="shared" si="12"/>
        <v>296.73</v>
      </c>
      <c r="H51" s="13">
        <f t="shared" si="13"/>
        <v>148.365</v>
      </c>
      <c r="I51" s="36">
        <v>38</v>
      </c>
      <c r="J51" s="6"/>
      <c r="K51" s="6">
        <f t="shared" si="6"/>
        <v>0</v>
      </c>
      <c r="L51" s="13">
        <f t="shared" si="7"/>
        <v>0</v>
      </c>
      <c r="M51" s="52">
        <f t="shared" si="9"/>
        <v>11.127728249999999</v>
      </c>
      <c r="N51" s="52">
        <f t="shared" si="8"/>
        <v>0</v>
      </c>
    </row>
    <row r="52" spans="1:14" ht="12.75">
      <c r="A52" s="26" t="s">
        <v>15</v>
      </c>
      <c r="B52" s="32">
        <v>39</v>
      </c>
      <c r="C52" s="4">
        <v>380</v>
      </c>
      <c r="D52" s="7">
        <f t="shared" si="10"/>
        <v>596.6</v>
      </c>
      <c r="E52" s="14">
        <f t="shared" si="11"/>
        <v>298.3</v>
      </c>
      <c r="F52" s="36">
        <v>39</v>
      </c>
      <c r="G52" s="6">
        <f t="shared" si="12"/>
        <v>298.3</v>
      </c>
      <c r="H52" s="13">
        <f t="shared" si="13"/>
        <v>149.15</v>
      </c>
      <c r="I52" s="38">
        <v>39</v>
      </c>
      <c r="J52" s="7"/>
      <c r="K52" s="7">
        <f t="shared" si="6"/>
        <v>0</v>
      </c>
      <c r="L52" s="14">
        <f t="shared" si="7"/>
        <v>0</v>
      </c>
      <c r="M52" s="52">
        <f t="shared" si="9"/>
        <v>11.275896999999999</v>
      </c>
      <c r="N52" s="52">
        <f t="shared" si="8"/>
        <v>0</v>
      </c>
    </row>
    <row r="53" spans="1:14" ht="12.75">
      <c r="A53" s="24"/>
      <c r="B53" s="31">
        <v>40</v>
      </c>
      <c r="C53" s="3">
        <v>383</v>
      </c>
      <c r="D53" s="6">
        <f t="shared" si="10"/>
        <v>601.3100000000001</v>
      </c>
      <c r="E53" s="13">
        <f t="shared" si="11"/>
        <v>300.65500000000003</v>
      </c>
      <c r="F53" s="36">
        <v>40</v>
      </c>
      <c r="G53" s="6">
        <f t="shared" si="12"/>
        <v>300.65500000000003</v>
      </c>
      <c r="H53" s="13">
        <f t="shared" si="13"/>
        <v>150.32750000000001</v>
      </c>
      <c r="I53" s="36">
        <v>40</v>
      </c>
      <c r="J53" s="6">
        <f aca="true" t="shared" si="14" ref="J53:J80">1.3*C53</f>
        <v>497.90000000000003</v>
      </c>
      <c r="K53" s="6">
        <f t="shared" si="6"/>
        <v>522.7950000000001</v>
      </c>
      <c r="L53" s="13">
        <f t="shared" si="7"/>
        <v>261.39750000000004</v>
      </c>
      <c r="M53" s="52">
        <f t="shared" si="9"/>
        <v>11.42524325</v>
      </c>
      <c r="N53" s="52">
        <f t="shared" si="8"/>
        <v>9.7302480925</v>
      </c>
    </row>
    <row r="54" spans="1:14" ht="12.75">
      <c r="A54" s="24"/>
      <c r="B54" s="31">
        <v>41</v>
      </c>
      <c r="C54" s="3">
        <v>385</v>
      </c>
      <c r="D54" s="6">
        <f t="shared" si="10"/>
        <v>604.45</v>
      </c>
      <c r="E54" s="13">
        <f t="shared" si="11"/>
        <v>302.225</v>
      </c>
      <c r="F54" s="36">
        <v>41</v>
      </c>
      <c r="G54" s="6">
        <f t="shared" si="12"/>
        <v>302.225</v>
      </c>
      <c r="H54" s="13">
        <f t="shared" si="13"/>
        <v>151.1125</v>
      </c>
      <c r="I54" s="36">
        <v>41</v>
      </c>
      <c r="J54" s="6">
        <f t="shared" si="14"/>
        <v>500.5</v>
      </c>
      <c r="K54" s="6">
        <f t="shared" si="6"/>
        <v>525.525</v>
      </c>
      <c r="L54" s="13">
        <f t="shared" si="7"/>
        <v>262.7625</v>
      </c>
      <c r="M54" s="52">
        <f t="shared" si="9"/>
        <v>11.575374499999999</v>
      </c>
      <c r="N54" s="52">
        <f t="shared" si="8"/>
        <v>19.562382905</v>
      </c>
    </row>
    <row r="55" spans="1:14" ht="12.75">
      <c r="A55" s="24"/>
      <c r="B55" s="31">
        <v>42</v>
      </c>
      <c r="C55" s="3">
        <v>387</v>
      </c>
      <c r="D55" s="6">
        <f t="shared" si="10"/>
        <v>607.59</v>
      </c>
      <c r="E55" s="13">
        <f t="shared" si="11"/>
        <v>303.795</v>
      </c>
      <c r="F55" s="36">
        <v>42</v>
      </c>
      <c r="G55" s="6">
        <f t="shared" si="12"/>
        <v>303.795</v>
      </c>
      <c r="H55" s="13">
        <f t="shared" si="13"/>
        <v>151.8975</v>
      </c>
      <c r="I55" s="36">
        <v>42</v>
      </c>
      <c r="J55" s="6">
        <f t="shared" si="14"/>
        <v>503.1</v>
      </c>
      <c r="K55" s="6">
        <f t="shared" si="6"/>
        <v>528.255</v>
      </c>
      <c r="L55" s="13">
        <f t="shared" si="7"/>
        <v>264.1275</v>
      </c>
      <c r="M55" s="52">
        <f t="shared" si="9"/>
        <v>11.6962645</v>
      </c>
      <c r="N55" s="52">
        <f t="shared" si="8"/>
        <v>19.766687004999998</v>
      </c>
    </row>
    <row r="56" spans="1:14" ht="12.75">
      <c r="A56" s="24"/>
      <c r="B56" s="31">
        <v>43</v>
      </c>
      <c r="C56" s="3">
        <v>388</v>
      </c>
      <c r="D56" s="6">
        <f t="shared" si="10"/>
        <v>609.16</v>
      </c>
      <c r="E56" s="13">
        <f t="shared" si="11"/>
        <v>304.58</v>
      </c>
      <c r="F56" s="36">
        <v>43</v>
      </c>
      <c r="G56" s="6">
        <f t="shared" si="12"/>
        <v>304.58</v>
      </c>
      <c r="H56" s="13">
        <f t="shared" si="13"/>
        <v>152.29</v>
      </c>
      <c r="I56" s="36">
        <v>43</v>
      </c>
      <c r="J56" s="6">
        <f t="shared" si="14"/>
        <v>504.40000000000003</v>
      </c>
      <c r="K56" s="6">
        <f t="shared" si="6"/>
        <v>529.62</v>
      </c>
      <c r="L56" s="13">
        <f t="shared" si="7"/>
        <v>264.81</v>
      </c>
      <c r="M56" s="52">
        <f t="shared" si="9"/>
        <v>11.78728525</v>
      </c>
      <c r="N56" s="52">
        <f t="shared" si="8"/>
        <v>19.920512072500003</v>
      </c>
    </row>
    <row r="57" spans="1:14" ht="12.75">
      <c r="A57" s="24"/>
      <c r="B57" s="31">
        <v>44</v>
      </c>
      <c r="C57" s="3">
        <v>390</v>
      </c>
      <c r="D57" s="6">
        <f t="shared" si="10"/>
        <v>612.3000000000001</v>
      </c>
      <c r="E57" s="13">
        <f t="shared" si="11"/>
        <v>306.15000000000003</v>
      </c>
      <c r="F57" s="36">
        <v>44</v>
      </c>
      <c r="G57" s="6">
        <f t="shared" si="12"/>
        <v>306.15000000000003</v>
      </c>
      <c r="H57" s="13">
        <f t="shared" si="13"/>
        <v>153.07500000000002</v>
      </c>
      <c r="I57" s="36">
        <v>44</v>
      </c>
      <c r="J57" s="6">
        <f t="shared" si="14"/>
        <v>507</v>
      </c>
      <c r="K57" s="6">
        <f t="shared" si="6"/>
        <v>532.35</v>
      </c>
      <c r="L57" s="13">
        <f t="shared" si="7"/>
        <v>266.175</v>
      </c>
      <c r="M57" s="52">
        <f t="shared" si="9"/>
        <v>11.878777</v>
      </c>
      <c r="N57" s="52">
        <f t="shared" si="8"/>
        <v>20.07513313</v>
      </c>
    </row>
    <row r="58" spans="1:14" ht="12.75">
      <c r="A58" s="24"/>
      <c r="B58" s="31">
        <v>45</v>
      </c>
      <c r="C58" s="3">
        <v>391</v>
      </c>
      <c r="D58" s="6">
        <f t="shared" si="10"/>
        <v>613.87</v>
      </c>
      <c r="E58" s="13">
        <f t="shared" si="11"/>
        <v>306.935</v>
      </c>
      <c r="F58" s="36">
        <v>45</v>
      </c>
      <c r="G58" s="6">
        <f t="shared" si="12"/>
        <v>306.935</v>
      </c>
      <c r="H58" s="13">
        <f t="shared" si="13"/>
        <v>153.4675</v>
      </c>
      <c r="I58" s="36">
        <v>45</v>
      </c>
      <c r="J58" s="6">
        <f t="shared" si="14"/>
        <v>508.3</v>
      </c>
      <c r="K58" s="6">
        <f t="shared" si="6"/>
        <v>533.715</v>
      </c>
      <c r="L58" s="13">
        <f t="shared" si="7"/>
        <v>266.8575</v>
      </c>
      <c r="M58" s="52">
        <f t="shared" si="9"/>
        <v>11.97050425</v>
      </c>
      <c r="N58" s="52">
        <f t="shared" si="8"/>
        <v>20.2301521825</v>
      </c>
    </row>
    <row r="59" spans="1:14" ht="12.75">
      <c r="A59" s="24"/>
      <c r="B59" s="31">
        <v>46</v>
      </c>
      <c r="C59" s="3">
        <v>392</v>
      </c>
      <c r="D59" s="6">
        <f t="shared" si="10"/>
        <v>615.44</v>
      </c>
      <c r="E59" s="13">
        <f t="shared" si="11"/>
        <v>307.72</v>
      </c>
      <c r="F59" s="36">
        <v>46</v>
      </c>
      <c r="G59" s="6">
        <f t="shared" si="12"/>
        <v>307.72</v>
      </c>
      <c r="H59" s="13">
        <f t="shared" si="13"/>
        <v>153.86</v>
      </c>
      <c r="I59" s="36">
        <v>46</v>
      </c>
      <c r="J59" s="6">
        <f t="shared" si="14"/>
        <v>509.6</v>
      </c>
      <c r="K59" s="6">
        <f t="shared" si="6"/>
        <v>535.08</v>
      </c>
      <c r="L59" s="13">
        <f t="shared" si="7"/>
        <v>267.54</v>
      </c>
      <c r="M59" s="52">
        <f t="shared" si="9"/>
        <v>12.03189125</v>
      </c>
      <c r="N59" s="52">
        <f t="shared" si="8"/>
        <v>20.3338962125</v>
      </c>
    </row>
    <row r="60" spans="1:14" ht="12.75">
      <c r="A60" s="24"/>
      <c r="B60" s="31">
        <v>47</v>
      </c>
      <c r="C60" s="3">
        <v>392</v>
      </c>
      <c r="D60" s="6">
        <f t="shared" si="10"/>
        <v>615.44</v>
      </c>
      <c r="E60" s="13">
        <f t="shared" si="11"/>
        <v>307.72</v>
      </c>
      <c r="F60" s="36">
        <v>47</v>
      </c>
      <c r="G60" s="6">
        <f t="shared" si="12"/>
        <v>307.72</v>
      </c>
      <c r="H60" s="13">
        <f t="shared" si="13"/>
        <v>153.86</v>
      </c>
      <c r="I60" s="36">
        <v>47</v>
      </c>
      <c r="J60" s="6">
        <f t="shared" si="14"/>
        <v>509.6</v>
      </c>
      <c r="K60" s="6">
        <f t="shared" si="6"/>
        <v>535.08</v>
      </c>
      <c r="L60" s="13">
        <f t="shared" si="7"/>
        <v>267.54</v>
      </c>
      <c r="M60" s="52">
        <f t="shared" si="9"/>
        <v>12.062624</v>
      </c>
      <c r="N60" s="52">
        <f t="shared" si="8"/>
        <v>20.385834560000003</v>
      </c>
    </row>
    <row r="61" spans="1:14" ht="12.75">
      <c r="A61" s="24"/>
      <c r="B61" s="31">
        <v>48</v>
      </c>
      <c r="C61" s="3">
        <v>393</v>
      </c>
      <c r="D61" s="6">
        <f t="shared" si="10"/>
        <v>617.01</v>
      </c>
      <c r="E61" s="13">
        <f t="shared" si="11"/>
        <v>308.505</v>
      </c>
      <c r="F61" s="36">
        <v>48</v>
      </c>
      <c r="G61" s="6">
        <f t="shared" si="12"/>
        <v>308.505</v>
      </c>
      <c r="H61" s="13">
        <f t="shared" si="13"/>
        <v>154.2525</v>
      </c>
      <c r="I61" s="36">
        <v>48</v>
      </c>
      <c r="J61" s="6">
        <f t="shared" si="14"/>
        <v>510.90000000000003</v>
      </c>
      <c r="K61" s="6">
        <f t="shared" si="6"/>
        <v>536.445</v>
      </c>
      <c r="L61" s="13">
        <f t="shared" si="7"/>
        <v>268.2225</v>
      </c>
      <c r="M61" s="52">
        <f t="shared" si="9"/>
        <v>12.093435249999999</v>
      </c>
      <c r="N61" s="52">
        <f t="shared" si="8"/>
        <v>20.437905572500004</v>
      </c>
    </row>
    <row r="62" spans="1:14" ht="12.75">
      <c r="A62" s="24"/>
      <c r="B62" s="31">
        <v>49</v>
      </c>
      <c r="C62" s="3">
        <v>393</v>
      </c>
      <c r="D62" s="6">
        <f t="shared" si="10"/>
        <v>617.01</v>
      </c>
      <c r="E62" s="13">
        <f t="shared" si="11"/>
        <v>308.505</v>
      </c>
      <c r="F62" s="36">
        <v>49</v>
      </c>
      <c r="G62" s="6">
        <f t="shared" si="12"/>
        <v>308.505</v>
      </c>
      <c r="H62" s="13">
        <f t="shared" si="13"/>
        <v>154.2525</v>
      </c>
      <c r="I62" s="36">
        <v>49</v>
      </c>
      <c r="J62" s="6">
        <f t="shared" si="14"/>
        <v>510.90000000000003</v>
      </c>
      <c r="K62" s="6">
        <f t="shared" si="6"/>
        <v>536.445</v>
      </c>
      <c r="L62" s="13">
        <f t="shared" si="7"/>
        <v>268.2225</v>
      </c>
      <c r="M62" s="52">
        <f t="shared" si="9"/>
        <v>12.1242465</v>
      </c>
      <c r="N62" s="52">
        <f t="shared" si="8"/>
        <v>20.489976585</v>
      </c>
    </row>
    <row r="63" spans="1:14" ht="12.75">
      <c r="A63" s="24"/>
      <c r="B63" s="31">
        <v>50</v>
      </c>
      <c r="C63" s="3">
        <v>393</v>
      </c>
      <c r="D63" s="6">
        <f t="shared" si="10"/>
        <v>617.01</v>
      </c>
      <c r="E63" s="13">
        <f t="shared" si="11"/>
        <v>308.505</v>
      </c>
      <c r="F63" s="36">
        <v>50</v>
      </c>
      <c r="G63" s="6">
        <f t="shared" si="12"/>
        <v>308.505</v>
      </c>
      <c r="H63" s="13">
        <f t="shared" si="13"/>
        <v>154.2525</v>
      </c>
      <c r="I63" s="36">
        <v>50</v>
      </c>
      <c r="J63" s="6">
        <f t="shared" si="14"/>
        <v>510.90000000000003</v>
      </c>
      <c r="K63" s="6">
        <f t="shared" si="6"/>
        <v>536.445</v>
      </c>
      <c r="L63" s="13">
        <f t="shared" si="7"/>
        <v>268.2225</v>
      </c>
      <c r="M63" s="52">
        <f t="shared" si="9"/>
        <v>12.1242465</v>
      </c>
      <c r="N63" s="52">
        <f t="shared" si="8"/>
        <v>20.489976585</v>
      </c>
    </row>
    <row r="64" spans="1:14" ht="12.75">
      <c r="A64" s="24"/>
      <c r="B64" s="31" t="s">
        <v>0</v>
      </c>
      <c r="C64" s="3">
        <v>393</v>
      </c>
      <c r="D64" s="6">
        <f t="shared" si="10"/>
        <v>617.01</v>
      </c>
      <c r="E64" s="13">
        <f t="shared" si="11"/>
        <v>308.505</v>
      </c>
      <c r="F64" s="36" t="s">
        <v>0</v>
      </c>
      <c r="G64" s="6">
        <f t="shared" si="12"/>
        <v>308.505</v>
      </c>
      <c r="H64" s="13">
        <f t="shared" si="13"/>
        <v>154.2525</v>
      </c>
      <c r="I64" s="36" t="s">
        <v>0</v>
      </c>
      <c r="J64" s="6">
        <f t="shared" si="14"/>
        <v>510.90000000000003</v>
      </c>
      <c r="K64" s="6">
        <f t="shared" si="6"/>
        <v>536.445</v>
      </c>
      <c r="L64" s="13">
        <f t="shared" si="7"/>
        <v>268.2225</v>
      </c>
      <c r="M64" s="52">
        <f t="shared" si="9"/>
        <v>12.1242465</v>
      </c>
      <c r="N64" s="52">
        <f t="shared" si="8"/>
        <v>20.489976585</v>
      </c>
    </row>
    <row r="65" spans="1:14" ht="12.75">
      <c r="A65" s="24"/>
      <c r="B65" s="31" t="s">
        <v>1</v>
      </c>
      <c r="C65" s="3">
        <v>393</v>
      </c>
      <c r="D65" s="6">
        <f t="shared" si="10"/>
        <v>617.01</v>
      </c>
      <c r="E65" s="13">
        <f t="shared" si="11"/>
        <v>308.505</v>
      </c>
      <c r="F65" s="36" t="s">
        <v>1</v>
      </c>
      <c r="G65" s="6">
        <f t="shared" si="12"/>
        <v>308.505</v>
      </c>
      <c r="H65" s="13">
        <f t="shared" si="13"/>
        <v>154.2525</v>
      </c>
      <c r="I65" s="36" t="s">
        <v>1</v>
      </c>
      <c r="J65" s="6">
        <f t="shared" si="14"/>
        <v>510.90000000000003</v>
      </c>
      <c r="K65" s="6">
        <f t="shared" si="6"/>
        <v>536.445</v>
      </c>
      <c r="L65" s="13">
        <f t="shared" si="7"/>
        <v>268.2225</v>
      </c>
      <c r="M65" s="52">
        <f t="shared" si="9"/>
        <v>12.1242465</v>
      </c>
      <c r="N65" s="52">
        <f t="shared" si="8"/>
        <v>20.489976585</v>
      </c>
    </row>
    <row r="66" spans="1:14" ht="12.75">
      <c r="A66" s="26" t="s">
        <v>16</v>
      </c>
      <c r="B66" s="32" t="s">
        <v>4</v>
      </c>
      <c r="C66" s="4">
        <v>393</v>
      </c>
      <c r="D66" s="7">
        <f t="shared" si="10"/>
        <v>617.01</v>
      </c>
      <c r="E66" s="14"/>
      <c r="F66" s="37" t="s">
        <v>2</v>
      </c>
      <c r="G66" s="6">
        <f>E64</f>
        <v>308.505</v>
      </c>
      <c r="H66" s="13">
        <f t="shared" si="13"/>
        <v>154.2525</v>
      </c>
      <c r="I66" s="38" t="s">
        <v>4</v>
      </c>
      <c r="J66" s="7">
        <f t="shared" si="14"/>
        <v>510.90000000000003</v>
      </c>
      <c r="K66" s="7">
        <f t="shared" si="6"/>
        <v>536.445</v>
      </c>
      <c r="L66" s="14">
        <f t="shared" si="7"/>
        <v>268.2225</v>
      </c>
      <c r="M66" s="52">
        <f t="shared" si="9"/>
        <v>12.1242465</v>
      </c>
      <c r="N66" s="52">
        <f t="shared" si="8"/>
        <v>20.489976585</v>
      </c>
    </row>
    <row r="67" spans="1:14" ht="12.75">
      <c r="A67" s="24"/>
      <c r="B67" s="31">
        <v>51</v>
      </c>
      <c r="C67" s="3">
        <v>393</v>
      </c>
      <c r="D67" s="6">
        <f t="shared" si="10"/>
        <v>617.01</v>
      </c>
      <c r="E67" s="13">
        <f aca="true" t="shared" si="15" ref="E67:E98">0.5*D67</f>
        <v>308.505</v>
      </c>
      <c r="F67" s="37" t="s">
        <v>3</v>
      </c>
      <c r="G67" s="6">
        <f>E65</f>
        <v>308.505</v>
      </c>
      <c r="H67" s="13">
        <f t="shared" si="13"/>
        <v>154.2525</v>
      </c>
      <c r="I67" s="36">
        <v>51</v>
      </c>
      <c r="J67" s="6">
        <f t="shared" si="14"/>
        <v>510.90000000000003</v>
      </c>
      <c r="K67" s="6">
        <f t="shared" si="6"/>
        <v>536.445</v>
      </c>
      <c r="L67" s="13">
        <f t="shared" si="7"/>
        <v>268.2225</v>
      </c>
      <c r="M67" s="52">
        <f t="shared" si="9"/>
        <v>12.1242465</v>
      </c>
      <c r="N67" s="52">
        <f t="shared" si="8"/>
        <v>20.489976585</v>
      </c>
    </row>
    <row r="68" spans="1:14" ht="12.75">
      <c r="A68" s="24"/>
      <c r="B68" s="31">
        <v>52</v>
      </c>
      <c r="C68" s="3">
        <v>393</v>
      </c>
      <c r="D68" s="6">
        <f t="shared" si="10"/>
        <v>617.01</v>
      </c>
      <c r="E68" s="13">
        <f t="shared" si="15"/>
        <v>308.505</v>
      </c>
      <c r="F68" s="38" t="s">
        <v>27</v>
      </c>
      <c r="G68" s="7">
        <f>E66</f>
        <v>0</v>
      </c>
      <c r="H68" s="14">
        <f t="shared" si="13"/>
        <v>0</v>
      </c>
      <c r="I68" s="36">
        <v>52</v>
      </c>
      <c r="J68" s="6">
        <f t="shared" si="14"/>
        <v>510.90000000000003</v>
      </c>
      <c r="K68" s="6">
        <f t="shared" si="6"/>
        <v>536.445</v>
      </c>
      <c r="L68" s="13">
        <f t="shared" si="7"/>
        <v>268.2225</v>
      </c>
      <c r="M68" s="52">
        <f t="shared" si="9"/>
        <v>12.1242465</v>
      </c>
      <c r="N68" s="52">
        <f t="shared" si="8"/>
        <v>20.489976585</v>
      </c>
    </row>
    <row r="69" spans="1:14" ht="12.75">
      <c r="A69" s="24"/>
      <c r="B69" s="31">
        <v>53</v>
      </c>
      <c r="C69" s="3">
        <v>393</v>
      </c>
      <c r="D69" s="6">
        <f t="shared" si="10"/>
        <v>617.01</v>
      </c>
      <c r="E69" s="13">
        <f t="shared" si="15"/>
        <v>308.505</v>
      </c>
      <c r="F69" s="37" t="s">
        <v>28</v>
      </c>
      <c r="G69" s="6">
        <f>E69</f>
        <v>308.505</v>
      </c>
      <c r="H69" s="13">
        <f t="shared" si="13"/>
        <v>154.2525</v>
      </c>
      <c r="I69" s="36">
        <v>53</v>
      </c>
      <c r="J69" s="6">
        <f t="shared" si="14"/>
        <v>510.90000000000003</v>
      </c>
      <c r="K69" s="6">
        <f t="shared" si="6"/>
        <v>536.445</v>
      </c>
      <c r="L69" s="13">
        <f t="shared" si="7"/>
        <v>268.2225</v>
      </c>
      <c r="M69" s="52">
        <f t="shared" si="9"/>
        <v>12.1242465</v>
      </c>
      <c r="N69" s="52">
        <f t="shared" si="8"/>
        <v>20.489976585</v>
      </c>
    </row>
    <row r="70" spans="1:14" ht="12.75">
      <c r="A70" s="24"/>
      <c r="B70" s="31">
        <v>54</v>
      </c>
      <c r="C70" s="3">
        <v>393</v>
      </c>
      <c r="D70" s="6">
        <f t="shared" si="10"/>
        <v>617.01</v>
      </c>
      <c r="E70" s="13">
        <f t="shared" si="15"/>
        <v>308.505</v>
      </c>
      <c r="F70" s="37" t="s">
        <v>4</v>
      </c>
      <c r="G70" s="6">
        <f>E70</f>
        <v>308.505</v>
      </c>
      <c r="H70" s="13">
        <f t="shared" si="13"/>
        <v>154.2525</v>
      </c>
      <c r="I70" s="36">
        <v>54</v>
      </c>
      <c r="J70" s="6">
        <f t="shared" si="14"/>
        <v>510.90000000000003</v>
      </c>
      <c r="K70" s="6">
        <f t="shared" si="6"/>
        <v>536.445</v>
      </c>
      <c r="L70" s="13">
        <f t="shared" si="7"/>
        <v>268.2225</v>
      </c>
      <c r="M70" s="52">
        <f t="shared" si="9"/>
        <v>12.1242465</v>
      </c>
      <c r="N70" s="52">
        <f t="shared" si="8"/>
        <v>20.489976585</v>
      </c>
    </row>
    <row r="71" spans="1:14" ht="12.75">
      <c r="A71" s="24"/>
      <c r="B71" s="31">
        <v>55</v>
      </c>
      <c r="C71" s="3">
        <v>392</v>
      </c>
      <c r="D71" s="6">
        <f t="shared" si="10"/>
        <v>615.44</v>
      </c>
      <c r="E71" s="13">
        <f t="shared" si="15"/>
        <v>307.72</v>
      </c>
      <c r="F71" s="37">
        <v>51</v>
      </c>
      <c r="G71" s="6">
        <f aca="true" t="shared" si="16" ref="G71:G102">E67</f>
        <v>308.505</v>
      </c>
      <c r="H71" s="13">
        <f t="shared" si="13"/>
        <v>154.2525</v>
      </c>
      <c r="I71" s="36">
        <v>55</v>
      </c>
      <c r="J71" s="6">
        <f t="shared" si="14"/>
        <v>509.6</v>
      </c>
      <c r="K71" s="6">
        <f t="shared" si="6"/>
        <v>535.08</v>
      </c>
      <c r="L71" s="13">
        <f t="shared" si="7"/>
        <v>267.54</v>
      </c>
      <c r="M71" s="52">
        <f t="shared" si="9"/>
        <v>12.093435249999999</v>
      </c>
      <c r="N71" s="52">
        <f t="shared" si="8"/>
        <v>20.437905572500004</v>
      </c>
    </row>
    <row r="72" spans="1:14" ht="12.75">
      <c r="A72" s="24"/>
      <c r="B72" s="31">
        <v>56</v>
      </c>
      <c r="C72" s="3">
        <v>391</v>
      </c>
      <c r="D72" s="6">
        <f t="shared" si="10"/>
        <v>613.87</v>
      </c>
      <c r="E72" s="13">
        <f t="shared" si="15"/>
        <v>306.935</v>
      </c>
      <c r="F72" s="37">
        <v>52</v>
      </c>
      <c r="G72" s="6">
        <f t="shared" si="16"/>
        <v>308.505</v>
      </c>
      <c r="H72" s="13">
        <f t="shared" si="13"/>
        <v>154.2525</v>
      </c>
      <c r="I72" s="36">
        <v>56</v>
      </c>
      <c r="J72" s="6">
        <f t="shared" si="14"/>
        <v>508.3</v>
      </c>
      <c r="K72" s="6">
        <f t="shared" si="6"/>
        <v>533.715</v>
      </c>
      <c r="L72" s="13">
        <f t="shared" si="7"/>
        <v>266.8575</v>
      </c>
      <c r="M72" s="52">
        <f t="shared" si="9"/>
        <v>12.03189125</v>
      </c>
      <c r="N72" s="52">
        <f t="shared" si="8"/>
        <v>20.3338962125</v>
      </c>
    </row>
    <row r="73" spans="1:14" ht="12.75">
      <c r="A73" s="24"/>
      <c r="B73" s="31">
        <v>57</v>
      </c>
      <c r="C73" s="3">
        <v>391</v>
      </c>
      <c r="D73" s="6">
        <f t="shared" si="10"/>
        <v>613.87</v>
      </c>
      <c r="E73" s="13">
        <f t="shared" si="15"/>
        <v>306.935</v>
      </c>
      <c r="F73" s="37">
        <v>53</v>
      </c>
      <c r="G73" s="6">
        <f t="shared" si="16"/>
        <v>308.505</v>
      </c>
      <c r="H73" s="13">
        <f t="shared" si="13"/>
        <v>154.2525</v>
      </c>
      <c r="I73" s="36">
        <v>57</v>
      </c>
      <c r="J73" s="6">
        <f t="shared" si="14"/>
        <v>508.3</v>
      </c>
      <c r="K73" s="6">
        <f t="shared" si="6"/>
        <v>533.715</v>
      </c>
      <c r="L73" s="13">
        <f t="shared" si="7"/>
        <v>266.8575</v>
      </c>
      <c r="M73" s="52">
        <f t="shared" si="9"/>
        <v>12.001158499999999</v>
      </c>
      <c r="N73" s="52">
        <f t="shared" si="8"/>
        <v>20.281957865</v>
      </c>
    </row>
    <row r="74" spans="1:14" ht="12.75">
      <c r="A74" s="24"/>
      <c r="B74" s="31">
        <v>58</v>
      </c>
      <c r="C74" s="3">
        <v>390</v>
      </c>
      <c r="D74" s="6">
        <f t="shared" si="10"/>
        <v>612.3000000000001</v>
      </c>
      <c r="E74" s="13">
        <f t="shared" si="15"/>
        <v>306.15000000000003</v>
      </c>
      <c r="F74" s="37">
        <v>54</v>
      </c>
      <c r="G74" s="6">
        <f t="shared" si="16"/>
        <v>308.505</v>
      </c>
      <c r="H74" s="13">
        <f t="shared" si="13"/>
        <v>154.2525</v>
      </c>
      <c r="I74" s="36">
        <v>58</v>
      </c>
      <c r="J74" s="6">
        <f t="shared" si="14"/>
        <v>507</v>
      </c>
      <c r="K74" s="6">
        <f t="shared" si="6"/>
        <v>532.35</v>
      </c>
      <c r="L74" s="13">
        <f t="shared" si="7"/>
        <v>266.175</v>
      </c>
      <c r="M74" s="52">
        <f t="shared" si="9"/>
        <v>11.97050425</v>
      </c>
      <c r="N74" s="52">
        <f t="shared" si="8"/>
        <v>20.2301521825</v>
      </c>
    </row>
    <row r="75" spans="1:14" ht="12.75">
      <c r="A75" s="24"/>
      <c r="B75" s="31">
        <v>59</v>
      </c>
      <c r="C75" s="3">
        <v>389</v>
      </c>
      <c r="D75" s="6">
        <f t="shared" si="10"/>
        <v>610.73</v>
      </c>
      <c r="E75" s="13">
        <f t="shared" si="15"/>
        <v>305.365</v>
      </c>
      <c r="F75" s="37">
        <v>55</v>
      </c>
      <c r="G75" s="6">
        <f t="shared" si="16"/>
        <v>307.72</v>
      </c>
      <c r="H75" s="13">
        <f t="shared" si="13"/>
        <v>153.86</v>
      </c>
      <c r="I75" s="36">
        <v>59</v>
      </c>
      <c r="J75" s="6">
        <f t="shared" si="14"/>
        <v>505.70000000000005</v>
      </c>
      <c r="K75" s="6">
        <f t="shared" si="6"/>
        <v>530.985</v>
      </c>
      <c r="L75" s="13">
        <f t="shared" si="7"/>
        <v>265.4925</v>
      </c>
      <c r="M75" s="52">
        <f t="shared" si="9"/>
        <v>11.90927425</v>
      </c>
      <c r="N75" s="52">
        <f t="shared" si="8"/>
        <v>20.126673482500003</v>
      </c>
    </row>
    <row r="76" spans="1:14" ht="12.75">
      <c r="A76" s="24"/>
      <c r="B76" s="31">
        <v>60</v>
      </c>
      <c r="C76" s="3">
        <v>388</v>
      </c>
      <c r="D76" s="6">
        <f t="shared" si="10"/>
        <v>609.16</v>
      </c>
      <c r="E76" s="13">
        <f t="shared" si="15"/>
        <v>304.58</v>
      </c>
      <c r="F76" s="37">
        <v>56</v>
      </c>
      <c r="G76" s="6">
        <f t="shared" si="16"/>
        <v>306.935</v>
      </c>
      <c r="H76" s="13">
        <f t="shared" si="13"/>
        <v>153.4675</v>
      </c>
      <c r="I76" s="36">
        <v>60</v>
      </c>
      <c r="J76" s="6">
        <f t="shared" si="14"/>
        <v>504.40000000000003</v>
      </c>
      <c r="K76" s="6">
        <f t="shared" si="6"/>
        <v>529.62</v>
      </c>
      <c r="L76" s="13">
        <f t="shared" si="7"/>
        <v>264.81</v>
      </c>
      <c r="M76" s="52">
        <f t="shared" si="9"/>
        <v>11.848201249999999</v>
      </c>
      <c r="N76" s="52">
        <f t="shared" si="8"/>
        <v>20.023460112500004</v>
      </c>
    </row>
    <row r="77" spans="1:14" ht="12.75">
      <c r="A77" s="24"/>
      <c r="B77" s="31">
        <v>61</v>
      </c>
      <c r="C77" s="3">
        <v>387</v>
      </c>
      <c r="D77" s="6">
        <f t="shared" si="10"/>
        <v>607.59</v>
      </c>
      <c r="E77" s="13">
        <f t="shared" si="15"/>
        <v>303.795</v>
      </c>
      <c r="F77" s="37">
        <v>57</v>
      </c>
      <c r="G77" s="6">
        <f t="shared" si="16"/>
        <v>306.935</v>
      </c>
      <c r="H77" s="13">
        <f t="shared" si="13"/>
        <v>153.4675</v>
      </c>
      <c r="I77" s="36">
        <v>61</v>
      </c>
      <c r="J77" s="6">
        <f t="shared" si="14"/>
        <v>503.1</v>
      </c>
      <c r="K77" s="6">
        <f t="shared" si="6"/>
        <v>528.255</v>
      </c>
      <c r="L77" s="13">
        <f t="shared" si="7"/>
        <v>264.1275</v>
      </c>
      <c r="M77" s="52">
        <f t="shared" si="9"/>
        <v>11.78728525</v>
      </c>
      <c r="N77" s="52">
        <f t="shared" si="8"/>
        <v>19.920512072500003</v>
      </c>
    </row>
    <row r="78" spans="1:14" ht="12.75">
      <c r="A78" s="24"/>
      <c r="B78" s="31">
        <v>62</v>
      </c>
      <c r="C78" s="3">
        <v>386</v>
      </c>
      <c r="D78" s="6">
        <f t="shared" si="10"/>
        <v>606.02</v>
      </c>
      <c r="E78" s="13">
        <f t="shared" si="15"/>
        <v>303.01</v>
      </c>
      <c r="F78" s="37">
        <v>58</v>
      </c>
      <c r="G78" s="6">
        <f t="shared" si="16"/>
        <v>306.15000000000003</v>
      </c>
      <c r="H78" s="13">
        <f t="shared" si="13"/>
        <v>153.07500000000002</v>
      </c>
      <c r="I78" s="36">
        <v>62</v>
      </c>
      <c r="J78" s="6">
        <f t="shared" si="14"/>
        <v>501.8</v>
      </c>
      <c r="K78" s="6">
        <f t="shared" si="6"/>
        <v>526.89</v>
      </c>
      <c r="L78" s="13">
        <f t="shared" si="7"/>
        <v>263.445</v>
      </c>
      <c r="M78" s="52">
        <f t="shared" si="9"/>
        <v>11.72652625</v>
      </c>
      <c r="N78" s="52">
        <f t="shared" si="8"/>
        <v>19.8178293625</v>
      </c>
    </row>
    <row r="79" spans="1:14" ht="12.75">
      <c r="A79" s="24"/>
      <c r="B79" s="31">
        <v>63</v>
      </c>
      <c r="C79" s="3">
        <v>385</v>
      </c>
      <c r="D79" s="6">
        <f aca="true" t="shared" si="17" ref="D79:D110">1.57*C79</f>
        <v>604.45</v>
      </c>
      <c r="E79" s="13">
        <f t="shared" si="15"/>
        <v>302.225</v>
      </c>
      <c r="F79" s="37">
        <v>59</v>
      </c>
      <c r="G79" s="6">
        <f t="shared" si="16"/>
        <v>305.365</v>
      </c>
      <c r="H79" s="13">
        <f aca="true" t="shared" si="18" ref="H79:H110">0.5*G79</f>
        <v>152.6825</v>
      </c>
      <c r="I79" s="36">
        <v>63</v>
      </c>
      <c r="J79" s="6">
        <f t="shared" si="14"/>
        <v>500.5</v>
      </c>
      <c r="K79" s="6">
        <f t="shared" si="6"/>
        <v>525.525</v>
      </c>
      <c r="L79" s="13">
        <f t="shared" si="7"/>
        <v>262.7625</v>
      </c>
      <c r="M79" s="52">
        <f t="shared" si="9"/>
        <v>11.66592425</v>
      </c>
      <c r="N79" s="52">
        <f t="shared" si="8"/>
        <v>19.715411982499997</v>
      </c>
    </row>
    <row r="80" spans="1:14" ht="12.75">
      <c r="A80" s="24"/>
      <c r="B80" s="31">
        <v>64</v>
      </c>
      <c r="C80" s="3">
        <v>383</v>
      </c>
      <c r="D80" s="6">
        <f t="shared" si="17"/>
        <v>601.3100000000001</v>
      </c>
      <c r="E80" s="13">
        <f t="shared" si="15"/>
        <v>300.65500000000003</v>
      </c>
      <c r="F80" s="37">
        <v>60</v>
      </c>
      <c r="G80" s="6">
        <f t="shared" si="16"/>
        <v>304.58</v>
      </c>
      <c r="H80" s="13">
        <f t="shared" si="18"/>
        <v>152.29</v>
      </c>
      <c r="I80" s="36">
        <v>64</v>
      </c>
      <c r="J80" s="6">
        <f t="shared" si="14"/>
        <v>497.90000000000003</v>
      </c>
      <c r="K80" s="6">
        <f aca="true" t="shared" si="19" ref="K80:K115">1.05*J80</f>
        <v>522.7950000000001</v>
      </c>
      <c r="L80" s="13">
        <f aca="true" t="shared" si="20" ref="L80:L115">0.5*K80</f>
        <v>261.39750000000004</v>
      </c>
      <c r="M80" s="52">
        <f t="shared" si="9"/>
        <v>11.575374499999999</v>
      </c>
      <c r="N80" s="52">
        <f t="shared" si="8"/>
        <v>19.562382905</v>
      </c>
    </row>
    <row r="81" spans="1:14" ht="12.75">
      <c r="A81" s="26" t="s">
        <v>17</v>
      </c>
      <c r="B81" s="32">
        <v>65</v>
      </c>
      <c r="C81" s="4">
        <v>381</v>
      </c>
      <c r="D81" s="7">
        <f t="shared" si="17"/>
        <v>598.1700000000001</v>
      </c>
      <c r="E81" s="14">
        <f t="shared" si="15"/>
        <v>299.08500000000004</v>
      </c>
      <c r="F81" s="37">
        <v>61</v>
      </c>
      <c r="G81" s="6">
        <f t="shared" si="16"/>
        <v>303.795</v>
      </c>
      <c r="H81" s="13">
        <f t="shared" si="18"/>
        <v>151.8975</v>
      </c>
      <c r="I81" s="38">
        <v>65</v>
      </c>
      <c r="J81" s="7"/>
      <c r="K81" s="7">
        <f t="shared" si="19"/>
        <v>0</v>
      </c>
      <c r="L81" s="14">
        <f t="shared" si="20"/>
        <v>0</v>
      </c>
      <c r="M81" s="52">
        <f t="shared" si="9"/>
        <v>11.4551125</v>
      </c>
      <c r="N81" s="52">
        <f t="shared" si="8"/>
        <v>9.7302480925</v>
      </c>
    </row>
    <row r="82" spans="1:14" ht="12.75">
      <c r="A82" s="24"/>
      <c r="B82" s="31">
        <v>66</v>
      </c>
      <c r="C82" s="3">
        <v>379</v>
      </c>
      <c r="D82" s="6">
        <f t="shared" si="17"/>
        <v>595.03</v>
      </c>
      <c r="E82" s="13">
        <f t="shared" si="15"/>
        <v>297.515</v>
      </c>
      <c r="F82" s="37">
        <v>62</v>
      </c>
      <c r="G82" s="6">
        <f t="shared" si="16"/>
        <v>303.01</v>
      </c>
      <c r="H82" s="13">
        <f t="shared" si="18"/>
        <v>151.505</v>
      </c>
      <c r="I82" s="36">
        <v>66</v>
      </c>
      <c r="J82" s="6"/>
      <c r="K82" s="6">
        <f t="shared" si="19"/>
        <v>0</v>
      </c>
      <c r="L82" s="13">
        <f t="shared" si="20"/>
        <v>0</v>
      </c>
      <c r="M82" s="52">
        <f t="shared" si="9"/>
        <v>11.335478499999999</v>
      </c>
      <c r="N82" s="52">
        <f t="shared" si="8"/>
        <v>0</v>
      </c>
    </row>
    <row r="83" spans="1:14" ht="12.75">
      <c r="A83" s="24"/>
      <c r="B83" s="31">
        <v>67</v>
      </c>
      <c r="C83" s="3">
        <v>376</v>
      </c>
      <c r="D83" s="6">
        <f t="shared" si="17"/>
        <v>590.32</v>
      </c>
      <c r="E83" s="13">
        <f t="shared" si="15"/>
        <v>295.16</v>
      </c>
      <c r="F83" s="37">
        <v>63</v>
      </c>
      <c r="G83" s="6">
        <f t="shared" si="16"/>
        <v>302.225</v>
      </c>
      <c r="H83" s="13">
        <f t="shared" si="18"/>
        <v>151.1125</v>
      </c>
      <c r="I83" s="36">
        <v>67</v>
      </c>
      <c r="J83" s="6"/>
      <c r="K83" s="6">
        <f t="shared" si="19"/>
        <v>0</v>
      </c>
      <c r="L83" s="13">
        <f t="shared" si="20"/>
        <v>0</v>
      </c>
      <c r="M83" s="52">
        <f t="shared" si="9"/>
        <v>11.18691725</v>
      </c>
      <c r="N83" s="52">
        <f aca="true" t="shared" si="21" ref="N83:N116">0.00003925*((J83*J83)+(J82*J82))</f>
        <v>0</v>
      </c>
    </row>
    <row r="84" spans="1:14" ht="12.75">
      <c r="A84" s="24"/>
      <c r="B84" s="31">
        <v>68</v>
      </c>
      <c r="C84" s="3">
        <v>373</v>
      </c>
      <c r="D84" s="6">
        <f t="shared" si="17"/>
        <v>585.61</v>
      </c>
      <c r="E84" s="13">
        <f t="shared" si="15"/>
        <v>292.805</v>
      </c>
      <c r="F84" s="37">
        <v>64</v>
      </c>
      <c r="G84" s="6">
        <f t="shared" si="16"/>
        <v>300.65500000000003</v>
      </c>
      <c r="H84" s="13">
        <f t="shared" si="18"/>
        <v>150.32750000000001</v>
      </c>
      <c r="I84" s="36">
        <v>68</v>
      </c>
      <c r="J84" s="6"/>
      <c r="K84" s="6">
        <f t="shared" si="19"/>
        <v>0</v>
      </c>
      <c r="L84" s="13">
        <f t="shared" si="20"/>
        <v>0</v>
      </c>
      <c r="M84" s="52">
        <f t="shared" si="9"/>
        <v>11.00982125</v>
      </c>
      <c r="N84" s="52">
        <f t="shared" si="21"/>
        <v>0</v>
      </c>
    </row>
    <row r="85" spans="1:14" ht="12.75">
      <c r="A85" s="24"/>
      <c r="B85" s="31">
        <v>69</v>
      </c>
      <c r="C85" s="3">
        <v>370</v>
      </c>
      <c r="D85" s="6">
        <f t="shared" si="17"/>
        <v>580.9</v>
      </c>
      <c r="E85" s="13">
        <f t="shared" si="15"/>
        <v>290.45</v>
      </c>
      <c r="F85" s="37">
        <v>65</v>
      </c>
      <c r="G85" s="6">
        <f t="shared" si="16"/>
        <v>299.08500000000004</v>
      </c>
      <c r="H85" s="13">
        <f t="shared" si="18"/>
        <v>149.54250000000002</v>
      </c>
      <c r="I85" s="36">
        <v>69</v>
      </c>
      <c r="J85" s="6"/>
      <c r="K85" s="6">
        <f t="shared" si="19"/>
        <v>0</v>
      </c>
      <c r="L85" s="13">
        <f t="shared" si="20"/>
        <v>0</v>
      </c>
      <c r="M85" s="52">
        <f t="shared" si="9"/>
        <v>10.834138249999999</v>
      </c>
      <c r="N85" s="52">
        <f t="shared" si="21"/>
        <v>0</v>
      </c>
    </row>
    <row r="86" spans="1:14" ht="12.75">
      <c r="A86" s="24"/>
      <c r="B86" s="31">
        <v>70</v>
      </c>
      <c r="C86" s="3">
        <v>366</v>
      </c>
      <c r="D86" s="6">
        <f t="shared" si="17"/>
        <v>574.62</v>
      </c>
      <c r="E86" s="13">
        <f t="shared" si="15"/>
        <v>287.31</v>
      </c>
      <c r="F86" s="37">
        <v>66</v>
      </c>
      <c r="G86" s="6">
        <f t="shared" si="16"/>
        <v>297.515</v>
      </c>
      <c r="H86" s="13">
        <f t="shared" si="18"/>
        <v>148.7575</v>
      </c>
      <c r="I86" s="36">
        <v>70</v>
      </c>
      <c r="J86" s="6"/>
      <c r="K86" s="6">
        <f t="shared" si="19"/>
        <v>0</v>
      </c>
      <c r="L86" s="13">
        <f t="shared" si="20"/>
        <v>0</v>
      </c>
      <c r="M86" s="52">
        <f t="shared" si="9"/>
        <v>10.631098</v>
      </c>
      <c r="N86" s="52">
        <f t="shared" si="21"/>
        <v>0</v>
      </c>
    </row>
    <row r="87" spans="1:14" ht="12.75">
      <c r="A87" s="24"/>
      <c r="B87" s="31">
        <v>71</v>
      </c>
      <c r="C87" s="3">
        <v>362</v>
      </c>
      <c r="D87" s="6">
        <f t="shared" si="17"/>
        <v>568.34</v>
      </c>
      <c r="E87" s="13">
        <f t="shared" si="15"/>
        <v>284.17</v>
      </c>
      <c r="F87" s="37">
        <v>67</v>
      </c>
      <c r="G87" s="6">
        <f t="shared" si="16"/>
        <v>295.16</v>
      </c>
      <c r="H87" s="13">
        <f t="shared" si="18"/>
        <v>147.58</v>
      </c>
      <c r="I87" s="36">
        <v>71</v>
      </c>
      <c r="J87" s="6"/>
      <c r="K87" s="6">
        <f t="shared" si="19"/>
        <v>0</v>
      </c>
      <c r="L87" s="13">
        <f t="shared" si="20"/>
        <v>0</v>
      </c>
      <c r="M87" s="52">
        <f t="shared" si="9"/>
        <v>10.40125</v>
      </c>
      <c r="N87" s="52">
        <f t="shared" si="21"/>
        <v>0</v>
      </c>
    </row>
    <row r="88" spans="1:14" ht="12.75">
      <c r="A88" s="24"/>
      <c r="B88" s="31">
        <v>72</v>
      </c>
      <c r="C88" s="3">
        <v>357</v>
      </c>
      <c r="D88" s="6">
        <f t="shared" si="17"/>
        <v>560.49</v>
      </c>
      <c r="E88" s="13">
        <f t="shared" si="15"/>
        <v>280.245</v>
      </c>
      <c r="F88" s="37">
        <v>68</v>
      </c>
      <c r="G88" s="6">
        <f t="shared" si="16"/>
        <v>292.805</v>
      </c>
      <c r="H88" s="13">
        <f t="shared" si="18"/>
        <v>146.4025</v>
      </c>
      <c r="I88" s="36">
        <v>72</v>
      </c>
      <c r="J88" s="6"/>
      <c r="K88" s="6">
        <f t="shared" si="19"/>
        <v>0</v>
      </c>
      <c r="L88" s="13">
        <f t="shared" si="20"/>
        <v>0</v>
      </c>
      <c r="M88" s="52">
        <f t="shared" si="9"/>
        <v>10.14585025</v>
      </c>
      <c r="N88" s="52">
        <f t="shared" si="21"/>
        <v>0</v>
      </c>
    </row>
    <row r="89" spans="1:14" ht="12.75">
      <c r="A89" s="24"/>
      <c r="B89" s="31">
        <v>73</v>
      </c>
      <c r="C89" s="3">
        <v>352</v>
      </c>
      <c r="D89" s="6">
        <f t="shared" si="17"/>
        <v>552.64</v>
      </c>
      <c r="E89" s="13">
        <f t="shared" si="15"/>
        <v>276.32</v>
      </c>
      <c r="F89" s="37">
        <v>69</v>
      </c>
      <c r="G89" s="6">
        <f t="shared" si="16"/>
        <v>290.45</v>
      </c>
      <c r="H89" s="13">
        <f t="shared" si="18"/>
        <v>145.225</v>
      </c>
      <c r="I89" s="36">
        <v>73</v>
      </c>
      <c r="J89" s="6"/>
      <c r="K89" s="6">
        <f t="shared" si="19"/>
        <v>0</v>
      </c>
      <c r="L89" s="13">
        <f t="shared" si="20"/>
        <v>0</v>
      </c>
      <c r="M89" s="52">
        <f t="shared" si="9"/>
        <v>9.86560525</v>
      </c>
      <c r="N89" s="52">
        <f t="shared" si="21"/>
        <v>0</v>
      </c>
    </row>
    <row r="90" spans="1:14" ht="12.75">
      <c r="A90" s="24"/>
      <c r="B90" s="31">
        <v>74</v>
      </c>
      <c r="C90" s="3">
        <v>347</v>
      </c>
      <c r="D90" s="6">
        <f t="shared" si="17"/>
        <v>544.7900000000001</v>
      </c>
      <c r="E90" s="13">
        <f t="shared" si="15"/>
        <v>272.39500000000004</v>
      </c>
      <c r="F90" s="37">
        <v>70</v>
      </c>
      <c r="G90" s="6">
        <f t="shared" si="16"/>
        <v>287.31</v>
      </c>
      <c r="H90" s="13">
        <f t="shared" si="18"/>
        <v>143.655</v>
      </c>
      <c r="I90" s="36">
        <v>74</v>
      </c>
      <c r="J90" s="6"/>
      <c r="K90" s="6">
        <f t="shared" si="19"/>
        <v>0</v>
      </c>
      <c r="L90" s="13">
        <f t="shared" si="20"/>
        <v>0</v>
      </c>
      <c r="M90" s="52">
        <f aca="true" t="shared" si="22" ref="M90:M116">0.00003925*((C90*C90)+(C89*C89))</f>
        <v>9.58928525</v>
      </c>
      <c r="N90" s="52">
        <f t="shared" si="21"/>
        <v>0</v>
      </c>
    </row>
    <row r="91" spans="1:14" ht="12.75">
      <c r="A91" s="24"/>
      <c r="B91" s="31">
        <v>75</v>
      </c>
      <c r="C91" s="3">
        <v>341</v>
      </c>
      <c r="D91" s="6">
        <f t="shared" si="17"/>
        <v>535.37</v>
      </c>
      <c r="E91" s="13">
        <f t="shared" si="15"/>
        <v>267.685</v>
      </c>
      <c r="F91" s="37">
        <v>71</v>
      </c>
      <c r="G91" s="6">
        <f t="shared" si="16"/>
        <v>284.17</v>
      </c>
      <c r="H91" s="13">
        <f t="shared" si="18"/>
        <v>142.085</v>
      </c>
      <c r="I91" s="36">
        <v>75</v>
      </c>
      <c r="J91" s="6"/>
      <c r="K91" s="6">
        <f t="shared" si="19"/>
        <v>0</v>
      </c>
      <c r="L91" s="13">
        <f t="shared" si="20"/>
        <v>0</v>
      </c>
      <c r="M91" s="52">
        <f t="shared" si="22"/>
        <v>9.2900825</v>
      </c>
      <c r="N91" s="52">
        <f t="shared" si="21"/>
        <v>0</v>
      </c>
    </row>
    <row r="92" spans="1:14" ht="12.75">
      <c r="A92" s="24"/>
      <c r="B92" s="31">
        <v>76</v>
      </c>
      <c r="C92" s="3">
        <v>335</v>
      </c>
      <c r="D92" s="6">
        <f t="shared" si="17"/>
        <v>525.95</v>
      </c>
      <c r="E92" s="13">
        <f t="shared" si="15"/>
        <v>262.975</v>
      </c>
      <c r="F92" s="37">
        <v>72</v>
      </c>
      <c r="G92" s="6">
        <f t="shared" si="16"/>
        <v>280.245</v>
      </c>
      <c r="H92" s="13">
        <f t="shared" si="18"/>
        <v>140.1225</v>
      </c>
      <c r="I92" s="36">
        <v>76</v>
      </c>
      <c r="J92" s="6"/>
      <c r="K92" s="6">
        <f t="shared" si="19"/>
        <v>0</v>
      </c>
      <c r="L92" s="13">
        <f t="shared" si="20"/>
        <v>0</v>
      </c>
      <c r="M92" s="52">
        <f t="shared" si="22"/>
        <v>8.9688605</v>
      </c>
      <c r="N92" s="52">
        <f t="shared" si="21"/>
        <v>0</v>
      </c>
    </row>
    <row r="93" spans="1:14" ht="12.75">
      <c r="A93" s="24"/>
      <c r="B93" s="31">
        <v>77</v>
      </c>
      <c r="C93" s="3">
        <v>328</v>
      </c>
      <c r="D93" s="6">
        <f t="shared" si="17"/>
        <v>514.96</v>
      </c>
      <c r="E93" s="13">
        <f t="shared" si="15"/>
        <v>257.48</v>
      </c>
      <c r="F93" s="37">
        <v>73</v>
      </c>
      <c r="G93" s="6">
        <f t="shared" si="16"/>
        <v>276.32</v>
      </c>
      <c r="H93" s="13">
        <f t="shared" si="18"/>
        <v>138.16</v>
      </c>
      <c r="I93" s="36">
        <v>77</v>
      </c>
      <c r="J93" s="6"/>
      <c r="K93" s="6">
        <f t="shared" si="19"/>
        <v>0</v>
      </c>
      <c r="L93" s="13">
        <f t="shared" si="20"/>
        <v>0</v>
      </c>
      <c r="M93" s="52">
        <f t="shared" si="22"/>
        <v>8.62750325</v>
      </c>
      <c r="N93" s="52">
        <f t="shared" si="21"/>
        <v>0</v>
      </c>
    </row>
    <row r="94" spans="1:14" ht="12.75">
      <c r="A94" s="24"/>
      <c r="B94" s="31">
        <v>78</v>
      </c>
      <c r="C94" s="3">
        <v>321</v>
      </c>
      <c r="D94" s="6">
        <f t="shared" si="17"/>
        <v>503.97</v>
      </c>
      <c r="E94" s="13">
        <f t="shared" si="15"/>
        <v>251.985</v>
      </c>
      <c r="F94" s="37">
        <v>74</v>
      </c>
      <c r="G94" s="6">
        <f t="shared" si="16"/>
        <v>272.39500000000004</v>
      </c>
      <c r="H94" s="13">
        <f t="shared" si="18"/>
        <v>136.19750000000002</v>
      </c>
      <c r="I94" s="36">
        <v>78</v>
      </c>
      <c r="J94" s="6"/>
      <c r="K94" s="6">
        <f t="shared" si="19"/>
        <v>0</v>
      </c>
      <c r="L94" s="13">
        <f t="shared" si="20"/>
        <v>0</v>
      </c>
      <c r="M94" s="52">
        <f t="shared" si="22"/>
        <v>8.26703125</v>
      </c>
      <c r="N94" s="52">
        <f t="shared" si="21"/>
        <v>0</v>
      </c>
    </row>
    <row r="95" spans="1:14" ht="12.75">
      <c r="A95" s="26" t="s">
        <v>18</v>
      </c>
      <c r="B95" s="32">
        <v>79</v>
      </c>
      <c r="C95" s="4">
        <v>314</v>
      </c>
      <c r="D95" s="7">
        <f t="shared" si="17"/>
        <v>492.98</v>
      </c>
      <c r="E95" s="14">
        <f t="shared" si="15"/>
        <v>246.49</v>
      </c>
      <c r="F95" s="37">
        <v>75</v>
      </c>
      <c r="G95" s="6">
        <f t="shared" si="16"/>
        <v>267.685</v>
      </c>
      <c r="H95" s="13">
        <f t="shared" si="18"/>
        <v>133.8425</v>
      </c>
      <c r="I95" s="38">
        <v>79</v>
      </c>
      <c r="J95" s="7"/>
      <c r="K95" s="7">
        <f t="shared" si="19"/>
        <v>0</v>
      </c>
      <c r="L95" s="14">
        <f t="shared" si="20"/>
        <v>0</v>
      </c>
      <c r="M95" s="52">
        <f t="shared" si="22"/>
        <v>7.91425225</v>
      </c>
      <c r="N95" s="52">
        <f t="shared" si="21"/>
        <v>0</v>
      </c>
    </row>
    <row r="96" spans="1:14" ht="12.75">
      <c r="A96" s="24"/>
      <c r="B96" s="31">
        <v>80</v>
      </c>
      <c r="C96" s="3">
        <v>305</v>
      </c>
      <c r="D96" s="6">
        <f t="shared" si="17"/>
        <v>478.85</v>
      </c>
      <c r="E96" s="13">
        <f t="shared" si="15"/>
        <v>239.425</v>
      </c>
      <c r="F96" s="37">
        <v>76</v>
      </c>
      <c r="G96" s="6">
        <f t="shared" si="16"/>
        <v>262.975</v>
      </c>
      <c r="H96" s="13">
        <f t="shared" si="18"/>
        <v>131.4875</v>
      </c>
      <c r="I96" s="36">
        <v>80</v>
      </c>
      <c r="J96" s="6">
        <f aca="true" t="shared" si="23" ref="J96:J115">1.3*C96</f>
        <v>396.5</v>
      </c>
      <c r="K96" s="6">
        <f t="shared" si="19"/>
        <v>416.32500000000005</v>
      </c>
      <c r="L96" s="13">
        <f t="shared" si="20"/>
        <v>208.16250000000002</v>
      </c>
      <c r="M96" s="52">
        <f t="shared" si="22"/>
        <v>7.52112425</v>
      </c>
      <c r="N96" s="52">
        <f t="shared" si="21"/>
        <v>6.1705808125</v>
      </c>
    </row>
    <row r="97" spans="1:14" ht="12.75">
      <c r="A97" s="24"/>
      <c r="B97" s="31">
        <v>81</v>
      </c>
      <c r="C97" s="3">
        <v>297</v>
      </c>
      <c r="D97" s="6">
        <f t="shared" si="17"/>
        <v>466.29</v>
      </c>
      <c r="E97" s="13">
        <f t="shared" si="15"/>
        <v>233.145</v>
      </c>
      <c r="F97" s="37">
        <v>77</v>
      </c>
      <c r="G97" s="6">
        <f t="shared" si="16"/>
        <v>257.48</v>
      </c>
      <c r="H97" s="13">
        <f t="shared" si="18"/>
        <v>128.74</v>
      </c>
      <c r="I97" s="36">
        <v>81</v>
      </c>
      <c r="J97" s="6">
        <f t="shared" si="23"/>
        <v>386.1</v>
      </c>
      <c r="K97" s="6">
        <f t="shared" si="19"/>
        <v>405.40500000000003</v>
      </c>
      <c r="L97" s="13">
        <f t="shared" si="20"/>
        <v>202.70250000000001</v>
      </c>
      <c r="M97" s="52">
        <f t="shared" si="22"/>
        <v>7.113434499999999</v>
      </c>
      <c r="N97" s="52">
        <f t="shared" si="21"/>
        <v>12.021704305</v>
      </c>
    </row>
    <row r="98" spans="1:14" ht="12.75">
      <c r="A98" s="24"/>
      <c r="B98" s="31">
        <v>82</v>
      </c>
      <c r="C98" s="3">
        <v>287</v>
      </c>
      <c r="D98" s="6">
        <f t="shared" si="17"/>
        <v>450.59000000000003</v>
      </c>
      <c r="E98" s="13">
        <f t="shared" si="15"/>
        <v>225.29500000000002</v>
      </c>
      <c r="F98" s="37">
        <v>78</v>
      </c>
      <c r="G98" s="6">
        <f t="shared" si="16"/>
        <v>251.985</v>
      </c>
      <c r="H98" s="13">
        <f t="shared" si="18"/>
        <v>125.9925</v>
      </c>
      <c r="I98" s="36">
        <v>82</v>
      </c>
      <c r="J98" s="6">
        <f t="shared" si="23"/>
        <v>373.1</v>
      </c>
      <c r="K98" s="6">
        <f t="shared" si="19"/>
        <v>391.75500000000005</v>
      </c>
      <c r="L98" s="13">
        <f t="shared" si="20"/>
        <v>195.87750000000003</v>
      </c>
      <c r="M98" s="52">
        <f t="shared" si="22"/>
        <v>6.6951865</v>
      </c>
      <c r="N98" s="52">
        <f t="shared" si="21"/>
        <v>11.314865185000002</v>
      </c>
    </row>
    <row r="99" spans="1:14" ht="12.75">
      <c r="A99" s="24"/>
      <c r="B99" s="31">
        <v>83</v>
      </c>
      <c r="C99" s="3">
        <v>277</v>
      </c>
      <c r="D99" s="6">
        <f t="shared" si="17"/>
        <v>434.89000000000004</v>
      </c>
      <c r="E99" s="13">
        <f aca="true" t="shared" si="24" ref="E99:E115">0.5*D99</f>
        <v>217.44500000000002</v>
      </c>
      <c r="F99" s="37">
        <v>79</v>
      </c>
      <c r="G99" s="6">
        <f t="shared" si="16"/>
        <v>246.49</v>
      </c>
      <c r="H99" s="13">
        <f t="shared" si="18"/>
        <v>123.245</v>
      </c>
      <c r="I99" s="36">
        <v>83</v>
      </c>
      <c r="J99" s="6">
        <f t="shared" si="23"/>
        <v>360.1</v>
      </c>
      <c r="K99" s="6">
        <f t="shared" si="19"/>
        <v>378.105</v>
      </c>
      <c r="L99" s="13">
        <f t="shared" si="20"/>
        <v>189.0525</v>
      </c>
      <c r="M99" s="52">
        <f t="shared" si="22"/>
        <v>6.2445965</v>
      </c>
      <c r="N99" s="52">
        <f t="shared" si="21"/>
        <v>10.553368084999999</v>
      </c>
    </row>
    <row r="100" spans="1:14" ht="12.75">
      <c r="A100" s="24"/>
      <c r="B100" s="31">
        <v>84</v>
      </c>
      <c r="C100" s="3">
        <v>267</v>
      </c>
      <c r="D100" s="6">
        <f t="shared" si="17"/>
        <v>419.19</v>
      </c>
      <c r="E100" s="13">
        <f t="shared" si="24"/>
        <v>209.595</v>
      </c>
      <c r="F100" s="37">
        <v>80</v>
      </c>
      <c r="G100" s="6">
        <f t="shared" si="16"/>
        <v>239.425</v>
      </c>
      <c r="H100" s="13">
        <f t="shared" si="18"/>
        <v>119.7125</v>
      </c>
      <c r="I100" s="36">
        <v>84</v>
      </c>
      <c r="J100" s="6">
        <f t="shared" si="23"/>
        <v>347.1</v>
      </c>
      <c r="K100" s="6">
        <f t="shared" si="19"/>
        <v>364.45500000000004</v>
      </c>
      <c r="L100" s="13">
        <f t="shared" si="20"/>
        <v>182.22750000000002</v>
      </c>
      <c r="M100" s="52">
        <f t="shared" si="22"/>
        <v>5.8097065</v>
      </c>
      <c r="N100" s="52">
        <f t="shared" si="21"/>
        <v>9.818403985000002</v>
      </c>
    </row>
    <row r="101" spans="1:14" ht="12.75">
      <c r="A101" s="24"/>
      <c r="B101" s="31">
        <v>85</v>
      </c>
      <c r="C101" s="3">
        <v>256</v>
      </c>
      <c r="D101" s="6">
        <f t="shared" si="17"/>
        <v>401.92</v>
      </c>
      <c r="E101" s="13">
        <f t="shared" si="24"/>
        <v>200.96</v>
      </c>
      <c r="F101" s="37">
        <v>81</v>
      </c>
      <c r="G101" s="6">
        <f t="shared" si="16"/>
        <v>233.145</v>
      </c>
      <c r="H101" s="13">
        <f t="shared" si="18"/>
        <v>116.5725</v>
      </c>
      <c r="I101" s="36">
        <v>85</v>
      </c>
      <c r="J101" s="6">
        <f t="shared" si="23"/>
        <v>332.8</v>
      </c>
      <c r="K101" s="6">
        <f t="shared" si="19"/>
        <v>349.44000000000005</v>
      </c>
      <c r="L101" s="13">
        <f t="shared" si="20"/>
        <v>174.72000000000003</v>
      </c>
      <c r="M101" s="52">
        <f t="shared" si="22"/>
        <v>5.370381249999999</v>
      </c>
      <c r="N101" s="52">
        <f t="shared" si="21"/>
        <v>9.0759443125</v>
      </c>
    </row>
    <row r="102" spans="1:14" ht="12.75">
      <c r="A102" s="24"/>
      <c r="B102" s="31">
        <v>86</v>
      </c>
      <c r="C102" s="3">
        <v>245</v>
      </c>
      <c r="D102" s="6">
        <f t="shared" si="17"/>
        <v>384.65000000000003</v>
      </c>
      <c r="E102" s="13">
        <f t="shared" si="24"/>
        <v>192.32500000000002</v>
      </c>
      <c r="F102" s="37">
        <v>82</v>
      </c>
      <c r="G102" s="6">
        <f t="shared" si="16"/>
        <v>225.29500000000002</v>
      </c>
      <c r="H102" s="13">
        <f t="shared" si="18"/>
        <v>112.64750000000001</v>
      </c>
      <c r="I102" s="36">
        <v>86</v>
      </c>
      <c r="J102" s="6">
        <f t="shared" si="23"/>
        <v>318.5</v>
      </c>
      <c r="K102" s="6">
        <f t="shared" si="19"/>
        <v>334.425</v>
      </c>
      <c r="L102" s="13">
        <f t="shared" si="20"/>
        <v>167.2125</v>
      </c>
      <c r="M102" s="52">
        <f t="shared" si="22"/>
        <v>4.92826925</v>
      </c>
      <c r="N102" s="52">
        <f t="shared" si="21"/>
        <v>8.328775032500001</v>
      </c>
    </row>
    <row r="103" spans="1:14" ht="12.75">
      <c r="A103" s="24"/>
      <c r="B103" s="31">
        <v>87</v>
      </c>
      <c r="C103" s="3">
        <v>233</v>
      </c>
      <c r="D103" s="6">
        <f t="shared" si="17"/>
        <v>365.81</v>
      </c>
      <c r="E103" s="13">
        <f t="shared" si="24"/>
        <v>182.905</v>
      </c>
      <c r="F103" s="37">
        <v>83</v>
      </c>
      <c r="G103" s="6">
        <f aca="true" t="shared" si="25" ref="G103:G119">E99</f>
        <v>217.44500000000002</v>
      </c>
      <c r="H103" s="13">
        <f t="shared" si="18"/>
        <v>108.72250000000001</v>
      </c>
      <c r="I103" s="36">
        <v>87</v>
      </c>
      <c r="J103" s="6">
        <f t="shared" si="23"/>
        <v>302.90000000000003</v>
      </c>
      <c r="K103" s="6">
        <f t="shared" si="19"/>
        <v>318.0450000000001</v>
      </c>
      <c r="L103" s="13">
        <f t="shared" si="20"/>
        <v>159.02250000000004</v>
      </c>
      <c r="M103" s="52">
        <f t="shared" si="22"/>
        <v>4.4868245</v>
      </c>
      <c r="N103" s="52">
        <f t="shared" si="21"/>
        <v>7.582733405000001</v>
      </c>
    </row>
    <row r="104" spans="1:14" ht="12.75">
      <c r="A104" s="24"/>
      <c r="B104" s="31">
        <v>88</v>
      </c>
      <c r="C104" s="3">
        <v>221</v>
      </c>
      <c r="D104" s="6">
        <f t="shared" si="17"/>
        <v>346.97</v>
      </c>
      <c r="E104" s="13">
        <f t="shared" si="24"/>
        <v>173.485</v>
      </c>
      <c r="F104" s="37">
        <v>84</v>
      </c>
      <c r="G104" s="6">
        <f t="shared" si="25"/>
        <v>209.595</v>
      </c>
      <c r="H104" s="13">
        <f t="shared" si="18"/>
        <v>104.7975</v>
      </c>
      <c r="I104" s="36">
        <v>88</v>
      </c>
      <c r="J104" s="6">
        <f t="shared" si="23"/>
        <v>287.3</v>
      </c>
      <c r="K104" s="6">
        <f t="shared" si="19"/>
        <v>301.665</v>
      </c>
      <c r="L104" s="13">
        <f t="shared" si="20"/>
        <v>150.8325</v>
      </c>
      <c r="M104" s="52">
        <f t="shared" si="22"/>
        <v>4.0478525</v>
      </c>
      <c r="N104" s="52">
        <f t="shared" si="21"/>
        <v>6.840870725</v>
      </c>
    </row>
    <row r="105" spans="1:14" ht="12.75">
      <c r="A105" s="24"/>
      <c r="B105" s="31">
        <v>89</v>
      </c>
      <c r="C105" s="3">
        <v>209</v>
      </c>
      <c r="D105" s="6">
        <f t="shared" si="17"/>
        <v>328.13</v>
      </c>
      <c r="E105" s="13">
        <f t="shared" si="24"/>
        <v>164.065</v>
      </c>
      <c r="F105" s="37">
        <v>85</v>
      </c>
      <c r="G105" s="6">
        <f t="shared" si="25"/>
        <v>200.96</v>
      </c>
      <c r="H105" s="13">
        <f t="shared" si="18"/>
        <v>100.48</v>
      </c>
      <c r="I105" s="36">
        <v>89</v>
      </c>
      <c r="J105" s="6">
        <f t="shared" si="23"/>
        <v>271.7</v>
      </c>
      <c r="K105" s="6">
        <f t="shared" si="19"/>
        <v>285.285</v>
      </c>
      <c r="L105" s="13">
        <f t="shared" si="20"/>
        <v>142.6425</v>
      </c>
      <c r="M105" s="52">
        <f t="shared" si="22"/>
        <v>3.6314884999999997</v>
      </c>
      <c r="N105" s="52">
        <f t="shared" si="21"/>
        <v>6.137215564999999</v>
      </c>
    </row>
    <row r="106" spans="1:14" ht="12.75">
      <c r="A106" s="24"/>
      <c r="B106" s="31">
        <v>90</v>
      </c>
      <c r="C106" s="3">
        <v>196</v>
      </c>
      <c r="D106" s="6">
        <f t="shared" si="17"/>
        <v>307.72</v>
      </c>
      <c r="E106" s="13">
        <f t="shared" si="24"/>
        <v>153.86</v>
      </c>
      <c r="F106" s="37">
        <v>86</v>
      </c>
      <c r="G106" s="6">
        <f t="shared" si="25"/>
        <v>192.32500000000002</v>
      </c>
      <c r="H106" s="13">
        <f t="shared" si="18"/>
        <v>96.16250000000001</v>
      </c>
      <c r="I106" s="36">
        <v>90</v>
      </c>
      <c r="J106" s="6">
        <f t="shared" si="23"/>
        <v>254.8</v>
      </c>
      <c r="K106" s="6">
        <f t="shared" si="19"/>
        <v>267.54</v>
      </c>
      <c r="L106" s="13">
        <f t="shared" si="20"/>
        <v>133.77</v>
      </c>
      <c r="M106" s="52">
        <f t="shared" si="22"/>
        <v>3.22230725</v>
      </c>
      <c r="N106" s="52">
        <f t="shared" si="21"/>
        <v>5.4456992525</v>
      </c>
    </row>
    <row r="107" spans="1:14" ht="12.75">
      <c r="A107" s="24"/>
      <c r="B107" s="31">
        <v>91</v>
      </c>
      <c r="C107" s="3">
        <v>183</v>
      </c>
      <c r="D107" s="6">
        <f t="shared" si="17"/>
        <v>287.31</v>
      </c>
      <c r="E107" s="13">
        <f t="shared" si="24"/>
        <v>143.655</v>
      </c>
      <c r="F107" s="37">
        <v>87</v>
      </c>
      <c r="G107" s="6">
        <f t="shared" si="25"/>
        <v>182.905</v>
      </c>
      <c r="H107" s="13">
        <f t="shared" si="18"/>
        <v>91.4525</v>
      </c>
      <c r="I107" s="36">
        <v>91</v>
      </c>
      <c r="J107" s="6">
        <f t="shared" si="23"/>
        <v>237.9</v>
      </c>
      <c r="K107" s="6">
        <f t="shared" si="19"/>
        <v>249.79500000000002</v>
      </c>
      <c r="L107" s="13">
        <f t="shared" si="20"/>
        <v>124.89750000000001</v>
      </c>
      <c r="M107" s="52">
        <f t="shared" si="22"/>
        <v>2.82227125</v>
      </c>
      <c r="N107" s="52">
        <f t="shared" si="21"/>
        <v>4.7696384125</v>
      </c>
    </row>
    <row r="108" spans="1:14" ht="12.75">
      <c r="A108" s="24"/>
      <c r="B108" s="31">
        <v>92</v>
      </c>
      <c r="C108" s="3">
        <v>169</v>
      </c>
      <c r="D108" s="6">
        <f t="shared" si="17"/>
        <v>265.33</v>
      </c>
      <c r="E108" s="13">
        <f t="shared" si="24"/>
        <v>132.665</v>
      </c>
      <c r="F108" s="37">
        <v>88</v>
      </c>
      <c r="G108" s="6">
        <f t="shared" si="25"/>
        <v>173.485</v>
      </c>
      <c r="H108" s="13">
        <f t="shared" si="18"/>
        <v>86.7425</v>
      </c>
      <c r="I108" s="36">
        <v>92</v>
      </c>
      <c r="J108" s="6">
        <f t="shared" si="23"/>
        <v>219.70000000000002</v>
      </c>
      <c r="K108" s="6">
        <f t="shared" si="19"/>
        <v>230.68500000000003</v>
      </c>
      <c r="L108" s="13">
        <f t="shared" si="20"/>
        <v>115.34250000000002</v>
      </c>
      <c r="M108" s="52">
        <f t="shared" si="22"/>
        <v>2.4354625</v>
      </c>
      <c r="N108" s="52">
        <f t="shared" si="21"/>
        <v>4.115931625</v>
      </c>
    </row>
    <row r="109" spans="1:14" ht="12.75">
      <c r="A109" s="24"/>
      <c r="B109" s="31">
        <v>93</v>
      </c>
      <c r="C109" s="3">
        <v>155</v>
      </c>
      <c r="D109" s="6">
        <f t="shared" si="17"/>
        <v>243.35000000000002</v>
      </c>
      <c r="E109" s="13">
        <f t="shared" si="24"/>
        <v>121.67500000000001</v>
      </c>
      <c r="F109" s="37">
        <v>89</v>
      </c>
      <c r="G109" s="6">
        <f t="shared" si="25"/>
        <v>164.065</v>
      </c>
      <c r="H109" s="13">
        <f t="shared" si="18"/>
        <v>82.0325</v>
      </c>
      <c r="I109" s="36">
        <v>93</v>
      </c>
      <c r="J109" s="6">
        <f t="shared" si="23"/>
        <v>201.5</v>
      </c>
      <c r="K109" s="6">
        <f t="shared" si="19"/>
        <v>211.57500000000002</v>
      </c>
      <c r="L109" s="13">
        <f t="shared" si="20"/>
        <v>105.78750000000001</v>
      </c>
      <c r="M109" s="52">
        <f t="shared" si="22"/>
        <v>2.0640005</v>
      </c>
      <c r="N109" s="52">
        <f t="shared" si="21"/>
        <v>3.4881608450000003</v>
      </c>
    </row>
    <row r="110" spans="1:14" ht="12.75">
      <c r="A110" s="24"/>
      <c r="B110" s="31">
        <v>94</v>
      </c>
      <c r="C110" s="3">
        <v>141</v>
      </c>
      <c r="D110" s="6">
        <f t="shared" si="17"/>
        <v>221.37</v>
      </c>
      <c r="E110" s="13">
        <f t="shared" si="24"/>
        <v>110.685</v>
      </c>
      <c r="F110" s="37">
        <v>90</v>
      </c>
      <c r="G110" s="6">
        <f t="shared" si="25"/>
        <v>153.86</v>
      </c>
      <c r="H110" s="13">
        <f t="shared" si="18"/>
        <v>76.93</v>
      </c>
      <c r="I110" s="36">
        <v>94</v>
      </c>
      <c r="J110" s="6">
        <f t="shared" si="23"/>
        <v>183.3</v>
      </c>
      <c r="K110" s="6">
        <f t="shared" si="19"/>
        <v>192.46500000000003</v>
      </c>
      <c r="L110" s="13">
        <f t="shared" si="20"/>
        <v>96.23250000000002</v>
      </c>
      <c r="M110" s="52">
        <f t="shared" si="22"/>
        <v>1.7233105</v>
      </c>
      <c r="N110" s="52">
        <f t="shared" si="21"/>
        <v>2.9123947450000003</v>
      </c>
    </row>
    <row r="111" spans="1:14" ht="12.75">
      <c r="A111" s="24"/>
      <c r="B111" s="31">
        <v>95</v>
      </c>
      <c r="C111" s="3">
        <v>125</v>
      </c>
      <c r="D111" s="6">
        <f>1.57*C111</f>
        <v>196.25</v>
      </c>
      <c r="E111" s="13">
        <f t="shared" si="24"/>
        <v>98.125</v>
      </c>
      <c r="F111" s="37">
        <v>91</v>
      </c>
      <c r="G111" s="6">
        <f t="shared" si="25"/>
        <v>143.655</v>
      </c>
      <c r="H111" s="13">
        <f aca="true" t="shared" si="26" ref="H111:H119">0.5*G111</f>
        <v>71.8275</v>
      </c>
      <c r="I111" s="36">
        <v>95</v>
      </c>
      <c r="J111" s="6">
        <f t="shared" si="23"/>
        <v>162.5</v>
      </c>
      <c r="K111" s="6">
        <f t="shared" si="19"/>
        <v>170.625</v>
      </c>
      <c r="L111" s="13">
        <f t="shared" si="20"/>
        <v>85.3125</v>
      </c>
      <c r="M111" s="52">
        <f t="shared" si="22"/>
        <v>1.3936104999999999</v>
      </c>
      <c r="N111" s="52">
        <f t="shared" si="21"/>
        <v>2.355201745</v>
      </c>
    </row>
    <row r="112" spans="1:14" ht="12.75">
      <c r="A112" s="24"/>
      <c r="B112" s="31">
        <v>96</v>
      </c>
      <c r="C112" s="3">
        <v>107</v>
      </c>
      <c r="D112" s="6">
        <f>1.57*C112</f>
        <v>167.99</v>
      </c>
      <c r="E112" s="13">
        <f t="shared" si="24"/>
        <v>83.995</v>
      </c>
      <c r="F112" s="37">
        <v>92</v>
      </c>
      <c r="G112" s="6">
        <f t="shared" si="25"/>
        <v>132.665</v>
      </c>
      <c r="H112" s="13">
        <f t="shared" si="26"/>
        <v>66.3325</v>
      </c>
      <c r="I112" s="36">
        <v>96</v>
      </c>
      <c r="J112" s="6">
        <f t="shared" si="23"/>
        <v>139.1</v>
      </c>
      <c r="K112" s="6">
        <f t="shared" si="19"/>
        <v>146.055</v>
      </c>
      <c r="L112" s="13">
        <f t="shared" si="20"/>
        <v>73.0275</v>
      </c>
      <c r="M112" s="52">
        <f t="shared" si="22"/>
        <v>1.0626545</v>
      </c>
      <c r="N112" s="52">
        <f t="shared" si="21"/>
        <v>1.795886105</v>
      </c>
    </row>
    <row r="113" spans="1:14" ht="12.75">
      <c r="A113" s="24"/>
      <c r="B113" s="31">
        <v>97</v>
      </c>
      <c r="C113" s="3">
        <v>87</v>
      </c>
      <c r="D113" s="6">
        <f>1.57*C113</f>
        <v>136.59</v>
      </c>
      <c r="E113" s="13">
        <f t="shared" si="24"/>
        <v>68.295</v>
      </c>
      <c r="F113" s="37">
        <v>93</v>
      </c>
      <c r="G113" s="6">
        <f t="shared" si="25"/>
        <v>121.67500000000001</v>
      </c>
      <c r="H113" s="13">
        <f t="shared" si="26"/>
        <v>60.837500000000006</v>
      </c>
      <c r="I113" s="36">
        <v>97</v>
      </c>
      <c r="J113" s="6">
        <f t="shared" si="23"/>
        <v>113.10000000000001</v>
      </c>
      <c r="K113" s="6">
        <f t="shared" si="19"/>
        <v>118.75500000000001</v>
      </c>
      <c r="L113" s="13">
        <f t="shared" si="20"/>
        <v>59.377500000000005</v>
      </c>
      <c r="M113" s="52">
        <f t="shared" si="22"/>
        <v>0.7464565</v>
      </c>
      <c r="N113" s="52">
        <f t="shared" si="21"/>
        <v>1.261511485</v>
      </c>
    </row>
    <row r="114" spans="1:14" ht="12.75">
      <c r="A114" s="24"/>
      <c r="B114" s="31">
        <v>98</v>
      </c>
      <c r="C114" s="3">
        <v>63</v>
      </c>
      <c r="D114" s="6">
        <f>1.57*C114</f>
        <v>98.91000000000001</v>
      </c>
      <c r="E114" s="13">
        <f t="shared" si="24"/>
        <v>49.455000000000005</v>
      </c>
      <c r="F114" s="37">
        <v>94</v>
      </c>
      <c r="G114" s="6">
        <f t="shared" si="25"/>
        <v>110.685</v>
      </c>
      <c r="H114" s="13">
        <f t="shared" si="26"/>
        <v>55.3425</v>
      </c>
      <c r="I114" s="36">
        <v>98</v>
      </c>
      <c r="J114" s="6">
        <f t="shared" si="23"/>
        <v>81.9</v>
      </c>
      <c r="K114" s="6">
        <f t="shared" si="19"/>
        <v>85.995</v>
      </c>
      <c r="L114" s="13">
        <f t="shared" si="20"/>
        <v>42.9975</v>
      </c>
      <c r="M114" s="52">
        <f t="shared" si="22"/>
        <v>0.4528665</v>
      </c>
      <c r="N114" s="52">
        <f t="shared" si="21"/>
        <v>0.765344385</v>
      </c>
    </row>
    <row r="115" spans="1:14" ht="12.75">
      <c r="A115" s="24" t="s">
        <v>13</v>
      </c>
      <c r="B115" s="31">
        <v>99</v>
      </c>
      <c r="C115" s="3">
        <v>35</v>
      </c>
      <c r="D115" s="6">
        <f>1.57*C115</f>
        <v>54.95</v>
      </c>
      <c r="E115" s="13">
        <f t="shared" si="24"/>
        <v>27.475</v>
      </c>
      <c r="F115" s="37">
        <v>95</v>
      </c>
      <c r="G115" s="6">
        <f t="shared" si="25"/>
        <v>98.125</v>
      </c>
      <c r="H115" s="13">
        <f t="shared" si="26"/>
        <v>49.0625</v>
      </c>
      <c r="I115" s="36">
        <v>99</v>
      </c>
      <c r="J115" s="6">
        <f t="shared" si="23"/>
        <v>45.5</v>
      </c>
      <c r="K115" s="6">
        <f t="shared" si="19"/>
        <v>47.775</v>
      </c>
      <c r="L115" s="13">
        <f t="shared" si="20"/>
        <v>23.8875</v>
      </c>
      <c r="M115" s="52">
        <f t="shared" si="22"/>
        <v>0.2038645</v>
      </c>
      <c r="N115" s="52">
        <f t="shared" si="21"/>
        <v>0.344531005</v>
      </c>
    </row>
    <row r="116" spans="1:14" ht="13.5" thickBot="1">
      <c r="A116" s="27" t="s">
        <v>12</v>
      </c>
      <c r="B116" s="33">
        <v>100</v>
      </c>
      <c r="C116" s="18">
        <v>0</v>
      </c>
      <c r="D116" s="18"/>
      <c r="E116" s="19"/>
      <c r="F116" s="37">
        <v>96</v>
      </c>
      <c r="G116" s="6">
        <f t="shared" si="25"/>
        <v>83.995</v>
      </c>
      <c r="H116" s="13">
        <f t="shared" si="26"/>
        <v>41.9975</v>
      </c>
      <c r="I116" s="39">
        <v>100</v>
      </c>
      <c r="J116" s="18"/>
      <c r="K116" s="18"/>
      <c r="L116" s="19"/>
      <c r="M116" s="52">
        <f t="shared" si="22"/>
        <v>0.04808125</v>
      </c>
      <c r="N116" s="52">
        <f t="shared" si="21"/>
        <v>0.0812573125</v>
      </c>
    </row>
    <row r="117" spans="6:14" ht="13.5" thickBot="1">
      <c r="F117" s="37">
        <v>97</v>
      </c>
      <c r="G117" s="6">
        <f t="shared" si="25"/>
        <v>68.295</v>
      </c>
      <c r="H117" s="13">
        <f t="shared" si="26"/>
        <v>34.1475</v>
      </c>
      <c r="M117" s="52">
        <f>SUM(M15:M116)</f>
        <v>771.86235775</v>
      </c>
      <c r="N117" s="52">
        <f>SUM(N15:N116)</f>
        <v>807.8910454875006</v>
      </c>
    </row>
    <row r="118" spans="1:12" ht="12.75">
      <c r="A118" s="72" t="s">
        <v>57</v>
      </c>
      <c r="B118" s="73"/>
      <c r="C118" s="73"/>
      <c r="D118" s="73"/>
      <c r="E118" s="74"/>
      <c r="F118" s="53">
        <v>98</v>
      </c>
      <c r="G118" s="6">
        <f t="shared" si="25"/>
        <v>49.455000000000005</v>
      </c>
      <c r="H118" s="43">
        <f t="shared" si="26"/>
        <v>24.727500000000003</v>
      </c>
      <c r="I118" s="66" t="s">
        <v>46</v>
      </c>
      <c r="J118" s="67"/>
      <c r="K118" s="67"/>
      <c r="L118" s="45" t="s">
        <v>48</v>
      </c>
    </row>
    <row r="119" spans="1:12" ht="12.75">
      <c r="A119" s="75" t="s">
        <v>58</v>
      </c>
      <c r="B119" s="76"/>
      <c r="C119" s="76"/>
      <c r="D119" s="76"/>
      <c r="E119" s="77"/>
      <c r="F119" s="53">
        <v>99</v>
      </c>
      <c r="G119" s="6">
        <f t="shared" si="25"/>
        <v>27.475</v>
      </c>
      <c r="H119" s="43">
        <f t="shared" si="26"/>
        <v>13.7375</v>
      </c>
      <c r="I119" s="68" t="s">
        <v>47</v>
      </c>
      <c r="J119" s="69"/>
      <c r="K119" s="69"/>
      <c r="L119" s="46" t="s">
        <v>49</v>
      </c>
    </row>
    <row r="120" spans="1:14" ht="13.5" thickBot="1">
      <c r="A120" s="48"/>
      <c r="B120" s="50"/>
      <c r="C120" s="49"/>
      <c r="D120" s="50"/>
      <c r="E120" s="51"/>
      <c r="F120" s="54">
        <v>100</v>
      </c>
      <c r="G120" s="18"/>
      <c r="H120" s="44"/>
      <c r="I120" s="70" t="s">
        <v>50</v>
      </c>
      <c r="J120" s="71"/>
      <c r="K120" s="71"/>
      <c r="L120" s="47" t="s">
        <v>51</v>
      </c>
      <c r="N120" s="52">
        <f>SUM(M117:N117)*2</f>
        <v>3159.506806475001</v>
      </c>
    </row>
    <row r="121" spans="1:5" ht="12.75">
      <c r="A121" s="55"/>
      <c r="B121" s="55"/>
      <c r="C121" s="56"/>
      <c r="D121" s="55"/>
      <c r="E121" s="55"/>
    </row>
    <row r="122" ht="12.75"/>
  </sheetData>
  <mergeCells count="10">
    <mergeCell ref="I118:K118"/>
    <mergeCell ref="I119:K119"/>
    <mergeCell ref="I120:K120"/>
    <mergeCell ref="A118:E118"/>
    <mergeCell ref="A119:E119"/>
    <mergeCell ref="I6:L6"/>
    <mergeCell ref="C6:E6"/>
    <mergeCell ref="A2:L2"/>
    <mergeCell ref="A4:L4"/>
    <mergeCell ref="F6: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</dc:creator>
  <cp:keywords/>
  <dc:description/>
  <cp:lastModifiedBy>kandid</cp:lastModifiedBy>
  <dcterms:created xsi:type="dcterms:W3CDTF">2002-01-07T11:03:41Z</dcterms:created>
  <dcterms:modified xsi:type="dcterms:W3CDTF">2002-05-24T07:41:03Z</dcterms:modified>
  <cp:category/>
  <cp:version/>
  <cp:contentType/>
  <cp:contentStatus/>
</cp:coreProperties>
</file>